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Krycí list" sheetId="1" r:id="rId1"/>
    <sheet name="Rekapitulace" sheetId="2" r:id="rId2"/>
    <sheet name="ELE" sheetId="3" r:id="rId3"/>
    <sheet name="Montáž" sheetId="4" r:id="rId4"/>
  </sheets>
  <externalReferences>
    <externalReference r:id="rId5"/>
  </externalReferences>
  <definedNames>
    <definedName name="Dodavka" localSheetId="1">Rekapitulace!$G$12</definedName>
    <definedName name="HSV" localSheetId="0">[1]Rekapitulace!$E$12</definedName>
    <definedName name="HSV">Rekapitulace!$E$12</definedName>
    <definedName name="HZS" localSheetId="0">[1]Rekapitulace!$I$12</definedName>
    <definedName name="Mont" localSheetId="1">Rekapitulace!$H$12</definedName>
    <definedName name="PocetMJ">'[1]Krycí list'!$G$7</definedName>
    <definedName name="PSV" localSheetId="0">[1]Rekapitulace!$F$12</definedName>
    <definedName name="PSV">Rekapitulace!$F$12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2" l="1"/>
  <c r="I18" i="2" s="1"/>
  <c r="G17" i="2"/>
  <c r="I17" i="2" s="1"/>
  <c r="E51" i="4"/>
  <c r="E50" i="4"/>
  <c r="E49" i="4"/>
  <c r="E48" i="4"/>
  <c r="E47" i="4"/>
  <c r="E46" i="4"/>
  <c r="E45" i="4"/>
  <c r="E44" i="4"/>
  <c r="E43" i="4"/>
  <c r="E40" i="4"/>
  <c r="E39" i="4"/>
  <c r="E38" i="4"/>
  <c r="E37" i="4"/>
  <c r="E36" i="4"/>
  <c r="E35" i="4"/>
  <c r="E34" i="4"/>
  <c r="E33" i="4"/>
  <c r="E32" i="4"/>
  <c r="E31" i="4"/>
  <c r="E28" i="4"/>
  <c r="E27" i="4"/>
  <c r="E25" i="4"/>
  <c r="E23" i="4"/>
  <c r="E22" i="4"/>
  <c r="E21" i="4"/>
  <c r="E19" i="4"/>
  <c r="E18" i="4"/>
  <c r="E16" i="4"/>
  <c r="E15" i="4"/>
  <c r="E14" i="4"/>
  <c r="E13" i="4"/>
  <c r="E12" i="4"/>
  <c r="E11" i="4"/>
  <c r="E83" i="3"/>
  <c r="E82" i="3"/>
  <c r="E81" i="3"/>
  <c r="E80" i="3"/>
  <c r="E79" i="3"/>
  <c r="E72" i="3"/>
  <c r="E71" i="3"/>
  <c r="E68" i="3"/>
  <c r="E62" i="3"/>
  <c r="E60" i="3"/>
  <c r="E58" i="3"/>
  <c r="E57" i="3"/>
  <c r="E56" i="3"/>
  <c r="E54" i="3"/>
  <c r="E53" i="3"/>
  <c r="E51" i="3"/>
  <c r="E50" i="3"/>
  <c r="G19" i="2" s="1"/>
  <c r="I19" i="2" s="1"/>
  <c r="E48" i="3"/>
  <c r="E47" i="3"/>
  <c r="E45" i="3"/>
  <c r="E44" i="3"/>
  <c r="E43" i="3"/>
  <c r="E39" i="3"/>
  <c r="E38" i="3"/>
  <c r="E32" i="3"/>
  <c r="E31" i="3"/>
  <c r="E30" i="3"/>
  <c r="E29" i="3"/>
  <c r="E28" i="3"/>
  <c r="E27" i="3"/>
  <c r="E26" i="3"/>
  <c r="E21" i="3"/>
  <c r="E20" i="3"/>
  <c r="E19" i="3"/>
  <c r="G22" i="2"/>
  <c r="I22" i="2" s="1"/>
  <c r="F12" i="2"/>
  <c r="F31" i="1"/>
  <c r="G8" i="1"/>
  <c r="E53" i="4" l="1"/>
  <c r="H9" i="2" s="1"/>
  <c r="E86" i="3"/>
  <c r="G9" i="2" s="1"/>
  <c r="G12" i="2" s="1"/>
  <c r="C14" i="1" s="1"/>
  <c r="H12" i="2" l="1"/>
  <c r="C15" i="1"/>
  <c r="C18" i="1" s="1"/>
  <c r="C21" i="1" s="1"/>
  <c r="G20" i="2" l="1"/>
  <c r="I20" i="2" s="1"/>
  <c r="G21" i="2"/>
  <c r="I21" i="2" s="1"/>
  <c r="H23" i="2" l="1"/>
  <c r="G22" i="1" s="1"/>
  <c r="G21" i="1" l="1"/>
  <c r="C22" i="1"/>
  <c r="F32" i="1" s="1"/>
  <c r="F33" i="1" s="1"/>
  <c r="F34" i="1" s="1"/>
</calcChain>
</file>

<file path=xl/sharedStrings.xml><?xml version="1.0" encoding="utf-8"?>
<sst xmlns="http://schemas.openxmlformats.org/spreadsheetml/2006/main" count="276" uniqueCount="168">
  <si>
    <t>KRYCÍ LIST ROZPOČTU</t>
  </si>
  <si>
    <t>Objekt :</t>
  </si>
  <si>
    <t>Název objektu :</t>
  </si>
  <si>
    <t>JKSO :</t>
  </si>
  <si>
    <t>D116 Úprava místností 326 a 327 v pavilonu A8</t>
  </si>
  <si>
    <t>Stavba :</t>
  </si>
  <si>
    <t>Název stavby :</t>
  </si>
  <si>
    <t>SKP :</t>
  </si>
  <si>
    <t>Univerzitní kampus Bohunice</t>
  </si>
  <si>
    <t>Projektant :</t>
  </si>
  <si>
    <t>AiD team a.s.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</si>
  <si>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</si>
  <si>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</si>
  <si>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</si>
  <si>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</si>
  <si>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</si>
  <si>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</si>
  <si>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Subtech s.r.o.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</si>
  <si>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</si>
  <si>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</si>
  <si>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</si>
  <si>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</si>
  <si>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</si>
  <si>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</si>
  <si>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</si>
  <si>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</si>
  <si>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</si>
  <si>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</si>
  <si>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</si>
  <si>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</si>
  <si>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</si>
  <si>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</si>
  <si>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</si>
  <si>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</si>
  <si>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</si>
  <si>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</si>
  <si>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</si>
  <si>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</si>
  <si>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</si>
  <si>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Ivana Dědková</t>
  </si>
  <si>
    <t>Datum :</t>
  </si>
  <si>
    <t>07-2021</t>
  </si>
  <si>
    <t>Podpis:</t>
  </si>
  <si>
    <t>Podpis :</t>
  </si>
  <si>
    <t>Základ pro DPH</t>
  </si>
  <si>
    <t>%  činí :</t>
  </si>
  <si>
    <t>DPH</t>
  </si>
  <si>
    <t>CENA ZA OBJEKT CELKEM</t>
  </si>
  <si>
    <t>D116 Úprava místností 326 a 327 v pavilonu  A8</t>
  </si>
  <si>
    <t>REKAPITULACE  STAVEBNÍCH  DÍLŮ</t>
  </si>
  <si>
    <t>Stavební díl</t>
  </si>
  <si>
    <t>HSV</t>
  </si>
  <si>
    <t>PSV</t>
  </si>
  <si>
    <t>Dodávka</t>
  </si>
  <si>
    <t>Montáž</t>
  </si>
  <si>
    <t>M21</t>
  </si>
  <si>
    <t>Elektromontáže</t>
  </si>
  <si>
    <t>CELKEM  OBJEKT</t>
  </si>
  <si>
    <t>VEDLEJŠÍ ROZPOČTOVÉ  NÁKLADY</t>
  </si>
  <si>
    <t>Název VRN</t>
  </si>
  <si>
    <t>Kč</t>
  </si>
  <si>
    <t>%</t>
  </si>
  <si>
    <t>Základna</t>
  </si>
  <si>
    <t>Přeprava</t>
  </si>
  <si>
    <t>Prořez délkového materiálu</t>
  </si>
  <si>
    <t>Podružný materiál</t>
  </si>
  <si>
    <t>Podíl přidružených nákladů</t>
  </si>
  <si>
    <t>Rezerva rozpočtu</t>
  </si>
  <si>
    <t>CELKEM VRN</t>
  </si>
  <si>
    <t>UKB G</t>
  </si>
  <si>
    <t>10 -  Elektroinstalace</t>
  </si>
  <si>
    <t>Dokumentace pro výběr dodavatele stavby</t>
  </si>
  <si>
    <t>Popis položky</t>
  </si>
  <si>
    <t>Množství</t>
  </si>
  <si>
    <t>Jedn.</t>
  </si>
  <si>
    <t>Cena</t>
  </si>
  <si>
    <t>Celkem</t>
  </si>
  <si>
    <t>Dodávky</t>
  </si>
  <si>
    <t>Rozvaděče</t>
  </si>
  <si>
    <t>Rozváděč 30RMS1</t>
  </si>
  <si>
    <t>stávající rozvaděč</t>
  </si>
  <si>
    <t>Doplňuje se přístrojová náplň:</t>
  </si>
  <si>
    <t>Jistič instalační, 10kA, 10C/1</t>
  </si>
  <si>
    <t>ks</t>
  </si>
  <si>
    <t>Jistič instalační, 10kA, 16C/1</t>
  </si>
  <si>
    <t>Chránič proudový 40/3N/003-G/A</t>
  </si>
  <si>
    <t>Specifikace materiálu pro topné kabely:</t>
  </si>
  <si>
    <t>ohřev potrubí topení a chlazenízařízení na střeše</t>
  </si>
  <si>
    <t>samoregulační topný kabel LT23-JT</t>
  </si>
  <si>
    <t>m</t>
  </si>
  <si>
    <t xml:space="preserve">připojení SR kabelu do krabice </t>
  </si>
  <si>
    <t xml:space="preserve">ukončení SR kabelu </t>
  </si>
  <si>
    <t>krabicová rozvodka KPC 1313/S6</t>
  </si>
  <si>
    <t>potrubní držák rozvodky PDR 2L</t>
  </si>
  <si>
    <t>sklotextilní páska FP 15-50</t>
  </si>
  <si>
    <r>
      <t>fixace na potrubí do 100</t>
    </r>
    <r>
      <rPr>
        <sz val="10"/>
        <rFont val="Calibri"/>
        <family val="2"/>
        <charset val="238"/>
      </rPr>
      <t>°</t>
    </r>
    <r>
      <rPr>
        <sz val="11.5"/>
        <rFont val="Times New Roman"/>
        <family val="1"/>
        <charset val="238"/>
      </rPr>
      <t xml:space="preserve">C </t>
    </r>
    <r>
      <rPr>
        <sz val="10"/>
        <rFont val="Times New Roman"/>
        <family val="1"/>
        <charset val="238"/>
      </rPr>
      <t xml:space="preserve"> AL 50-50/110</t>
    </r>
  </si>
  <si>
    <r>
      <t xml:space="preserve">Svítidla </t>
    </r>
    <r>
      <rPr>
        <sz val="10"/>
        <rFont val="Times New Roman"/>
        <family val="1"/>
        <charset val="238"/>
      </rPr>
      <t>(podrobný popis je v technických standardech)</t>
    </r>
  </si>
  <si>
    <t>všechna svítidla mají zdroje LED</t>
  </si>
  <si>
    <t>A   vestavné LED 34W, 4100lm, 4000K, IP20</t>
  </si>
  <si>
    <t>recyklační poplatek - velké svítidlo</t>
  </si>
  <si>
    <t>Instalační materiál</t>
  </si>
  <si>
    <t>Spínač  domovní zapuštěný, řaz. 1</t>
  </si>
  <si>
    <t>Spínač  domovní zapuštěný, řaz. 5</t>
  </si>
  <si>
    <t>Spínač  domovní zapuštěný žaluziový 1+1</t>
  </si>
  <si>
    <t>Zásuvka domovní zapuštěná</t>
  </si>
  <si>
    <t>Zásuvka domovní zapuštěná s přepěťovou ochranou</t>
  </si>
  <si>
    <t>Zásuvka modul 45x45 bílá</t>
  </si>
  <si>
    <t>Zásuvka modul 45x45 bílá s přepěťovou ochranou</t>
  </si>
  <si>
    <t>Kabelový úchyt plast, 8x kabel 3x1,5</t>
  </si>
  <si>
    <t>Svazkový držák plast, 10x kabel 3x1,5</t>
  </si>
  <si>
    <t>Krabice přístrojová hluboká, zapuštěná</t>
  </si>
  <si>
    <t>Krabice rozvodná, zapuštěná</t>
  </si>
  <si>
    <t>Krabice rozvodná IP66 1,5-2,5/5x</t>
  </si>
  <si>
    <t>Trubka zvlněná střední zatížení 1225</t>
  </si>
  <si>
    <t>Požární ucpávka malta,
kalkulovaný rozměr 600x250, tl. 300</t>
  </si>
  <si>
    <t xml:space="preserve">Kabelový žlab z ocelového plechu děrovaný, s víkem, </t>
  </si>
  <si>
    <t>včetně spojovacího a kotevního materiálu a montážních doplňků, nosné prvky</t>
  </si>
  <si>
    <t>jsou započteny na jednotkovou délku trasy, pro vnitřní prostory (žárové zinkování pásové)</t>
  </si>
  <si>
    <t>Kabelový žlab plechový 125 x 100</t>
  </si>
  <si>
    <t>Doplnění hromosvodu, pospojování</t>
  </si>
  <si>
    <t>Drát 8, FeZn</t>
  </si>
  <si>
    <t>Svorka hromosvodná, univerzální, FeZn</t>
  </si>
  <si>
    <t>Kabely</t>
  </si>
  <si>
    <t>Kabel CYKY 3x1,5</t>
  </si>
  <si>
    <t>Kabel CYKY 3x2,5</t>
  </si>
  <si>
    <t>Kabel CYKY 5x4</t>
  </si>
  <si>
    <t>Vodič H07V-R (CY) 16</t>
  </si>
  <si>
    <t>Vodič H07V-U (CY) 4</t>
  </si>
  <si>
    <t>Dodávky celkem</t>
  </si>
  <si>
    <t>Montáž instalačního jističe 1P</t>
  </si>
  <si>
    <t>Montáž proudového chrániče 3+N</t>
  </si>
  <si>
    <t>Svítidlo LED bytové stropní vestavné</t>
  </si>
  <si>
    <t>210110041</t>
  </si>
  <si>
    <t>210110043</t>
  </si>
  <si>
    <t>210110044</t>
  </si>
  <si>
    <t>210111011</t>
  </si>
  <si>
    <t>210010301</t>
  </si>
  <si>
    <t>210010453</t>
  </si>
  <si>
    <t>210010003</t>
  </si>
  <si>
    <t>Kabelový žlab plechový 125x 100</t>
  </si>
  <si>
    <t>210220002</t>
  </si>
  <si>
    <t>210220301</t>
  </si>
  <si>
    <t>Kabel CYKY 2x1,5</t>
  </si>
  <si>
    <t>210810041</t>
  </si>
  <si>
    <t>210810045</t>
  </si>
  <si>
    <t>210810046</t>
  </si>
  <si>
    <t>210810057</t>
  </si>
  <si>
    <t>Vodič H07V-U (CY) 16</t>
  </si>
  <si>
    <t>210800549</t>
  </si>
  <si>
    <t>210800546</t>
  </si>
  <si>
    <t>Ukončení vodiče 6</t>
  </si>
  <si>
    <t>210100002</t>
  </si>
  <si>
    <t>Ukončení vodiče 16</t>
  </si>
  <si>
    <t>210100003</t>
  </si>
  <si>
    <t>Ostatní</t>
  </si>
  <si>
    <t>předběžná obhlídka</t>
  </si>
  <si>
    <t>h</t>
  </si>
  <si>
    <t>nezměřitelné montážní práce</t>
  </si>
  <si>
    <t>práce spojené s doplněním obvodů do stávajících rozvaděčů (na rezervní vývody)</t>
  </si>
  <si>
    <t>práce spojené s doplněním nových obvodů do stávajících rozvaděčů</t>
  </si>
  <si>
    <t>práce spojené s montáží topných kabelů</t>
  </si>
  <si>
    <t>práce spojené s úpravou hromosvodu na střeše</t>
  </si>
  <si>
    <t>práce spojené s přípravou místností pro montáž (odstranění případných zbylých instalací, vyčištění)</t>
  </si>
  <si>
    <t>výchozí revize</t>
  </si>
  <si>
    <t>koordinační činnost</t>
  </si>
  <si>
    <t>kpl</t>
  </si>
  <si>
    <t>Elektromontáže celkem</t>
  </si>
  <si>
    <t>Masarykova univerzita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</si>
</sst>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\ mmm/"/>
    <numFmt numFmtId="165" formatCode="dd/mm/yy"/>
    <numFmt numFmtId="166" formatCode="#,##0&quot; Kč&quot;"/>
    <numFmt numFmtId="167" formatCode="0.0"/>
    <numFmt numFmtId="168" formatCode="0.00_)"/>
  </numFmts>
  <fonts count="19" x14ac:knownFonts="1"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name val="Courier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.5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7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2" fillId="0" borderId="0"/>
  </cellStyleXfs>
  <cellXfs count="306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 applyFill="1"/>
    <xf numFmtId="0" fontId="1" fillId="0" borderId="1" xfId="1" applyFill="1" applyBorder="1"/>
    <xf numFmtId="0" fontId="1" fillId="0" borderId="2" xfId="1" applyFill="1" applyBorder="1"/>
    <xf numFmtId="0" fontId="1" fillId="0" borderId="3" xfId="1" applyFill="1" applyBorder="1"/>
    <xf numFmtId="0" fontId="1" fillId="0" borderId="4" xfId="1" applyFill="1" applyBorder="1"/>
    <xf numFmtId="49" fontId="3" fillId="0" borderId="5" xfId="1" applyNumberFormat="1" applyFont="1" applyFill="1" applyBorder="1"/>
    <xf numFmtId="49" fontId="1" fillId="0" borderId="6" xfId="1" applyNumberFormat="1" applyFill="1" applyBorder="1"/>
    <xf numFmtId="0" fontId="4" fillId="0" borderId="0" xfId="1" applyFont="1" applyFill="1"/>
    <xf numFmtId="0" fontId="1" fillId="0" borderId="7" xfId="1" applyFill="1" applyBorder="1"/>
    <xf numFmtId="0" fontId="1" fillId="0" borderId="8" xfId="1" applyFill="1" applyBorder="1"/>
    <xf numFmtId="0" fontId="1" fillId="0" borderId="9" xfId="1" applyFill="1" applyBorder="1"/>
    <xf numFmtId="0" fontId="1" fillId="0" borderId="10" xfId="1" applyFill="1" applyBorder="1"/>
    <xf numFmtId="0" fontId="1" fillId="0" borderId="11" xfId="1" applyFill="1" applyBorder="1"/>
    <xf numFmtId="0" fontId="1" fillId="0" borderId="12" xfId="1" applyFill="1" applyBorder="1"/>
    <xf numFmtId="0" fontId="4" fillId="0" borderId="13" xfId="1" applyFont="1" applyFill="1" applyBorder="1" applyAlignment="1">
      <alignment vertical="center" wrapText="1"/>
    </xf>
    <xf numFmtId="49" fontId="1" fillId="0" borderId="14" xfId="1" applyNumberFormat="1" applyFill="1" applyBorder="1" applyAlignment="1">
      <alignment horizontal="left"/>
    </xf>
    <xf numFmtId="0" fontId="5" fillId="0" borderId="15" xfId="1" applyFont="1" applyFill="1" applyBorder="1" applyAlignment="1">
      <alignment horizontal="left"/>
    </xf>
    <xf numFmtId="3" fontId="1" fillId="0" borderId="12" xfId="1" applyNumberFormat="1" applyFill="1" applyBorder="1"/>
    <xf numFmtId="0" fontId="1" fillId="0" borderId="16" xfId="1" applyFill="1" applyBorder="1"/>
    <xf numFmtId="0" fontId="1" fillId="0" borderId="17" xfId="1" applyFill="1" applyBorder="1"/>
    <xf numFmtId="0" fontId="1" fillId="0" borderId="18" xfId="1" applyFill="1" applyBorder="1"/>
    <xf numFmtId="0" fontId="1" fillId="0" borderId="19" xfId="1" applyFill="1" applyBorder="1"/>
    <xf numFmtId="0" fontId="1" fillId="0" borderId="5" xfId="1" applyFill="1" applyBorder="1"/>
    <xf numFmtId="0" fontId="1" fillId="0" borderId="14" xfId="1" applyFill="1" applyBorder="1"/>
    <xf numFmtId="3" fontId="1" fillId="0" borderId="0" xfId="1" applyNumberFormat="1" applyFill="1"/>
    <xf numFmtId="0" fontId="6" fillId="0" borderId="20" xfId="1" applyFont="1" applyFill="1" applyBorder="1" applyAlignment="1">
      <alignment horizontal="left"/>
    </xf>
    <xf numFmtId="0" fontId="2" fillId="0" borderId="21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center"/>
    </xf>
    <xf numFmtId="0" fontId="6" fillId="0" borderId="24" xfId="1" applyFont="1" applyFill="1" applyBorder="1" applyAlignment="1">
      <alignment horizontal="center"/>
    </xf>
    <xf numFmtId="0" fontId="1" fillId="0" borderId="25" xfId="1" applyFill="1" applyBorder="1"/>
    <xf numFmtId="0" fontId="1" fillId="0" borderId="26" xfId="1" applyFill="1" applyBorder="1"/>
    <xf numFmtId="3" fontId="1" fillId="0" borderId="20" xfId="1" applyNumberFormat="1" applyFill="1" applyBorder="1"/>
    <xf numFmtId="0" fontId="1" fillId="0" borderId="27" xfId="1" applyFill="1" applyBorder="1"/>
    <xf numFmtId="3" fontId="1" fillId="0" borderId="28" xfId="1" applyNumberFormat="1" applyFill="1" applyBorder="1"/>
    <xf numFmtId="0" fontId="1" fillId="0" borderId="29" xfId="1" applyFill="1" applyBorder="1"/>
    <xf numFmtId="164" fontId="1" fillId="0" borderId="25" xfId="1" applyNumberFormat="1" applyFill="1" applyBorder="1"/>
    <xf numFmtId="3" fontId="1" fillId="0" borderId="17" xfId="1" applyNumberFormat="1" applyFill="1" applyBorder="1"/>
    <xf numFmtId="0" fontId="1" fillId="0" borderId="15" xfId="1" applyFill="1" applyBorder="1"/>
    <xf numFmtId="0" fontId="1" fillId="0" borderId="30" xfId="1" applyFill="1" applyBorder="1"/>
    <xf numFmtId="3" fontId="1" fillId="0" borderId="31" xfId="1" applyNumberFormat="1" applyFill="1" applyBorder="1"/>
    <xf numFmtId="0" fontId="1" fillId="0" borderId="32" xfId="1" applyFill="1" applyBorder="1"/>
    <xf numFmtId="3" fontId="1" fillId="0" borderId="33" xfId="1" applyNumberFormat="1" applyFill="1" applyBorder="1"/>
    <xf numFmtId="0" fontId="1" fillId="0" borderId="34" xfId="1" applyFill="1" applyBorder="1"/>
    <xf numFmtId="0" fontId="1" fillId="0" borderId="35" xfId="1" applyFill="1" applyBorder="1"/>
    <xf numFmtId="0" fontId="7" fillId="0" borderId="10" xfId="1" applyFont="1" applyFill="1" applyBorder="1"/>
    <xf numFmtId="0" fontId="1" fillId="0" borderId="0" xfId="1" applyFill="1" applyAlignment="1">
      <alignment horizontal="right"/>
    </xf>
    <xf numFmtId="49" fontId="1" fillId="0" borderId="0" xfId="1" applyNumberFormat="1" applyFill="1"/>
    <xf numFmtId="165" fontId="1" fillId="0" borderId="0" xfId="1" applyNumberFormat="1" applyFill="1"/>
    <xf numFmtId="0" fontId="1" fillId="0" borderId="11" xfId="1" applyFill="1" applyBorder="1" applyAlignment="1">
      <alignment horizontal="right"/>
    </xf>
    <xf numFmtId="166" fontId="1" fillId="0" borderId="17" xfId="1" applyNumberFormat="1" applyFill="1" applyBorder="1"/>
    <xf numFmtId="166" fontId="1" fillId="0" borderId="0" xfId="1" applyNumberFormat="1" applyFill="1"/>
    <xf numFmtId="0" fontId="8" fillId="0" borderId="32" xfId="1" applyFont="1" applyFill="1" applyBorder="1"/>
    <xf numFmtId="0" fontId="8" fillId="0" borderId="33" xfId="1" applyFont="1" applyFill="1" applyBorder="1"/>
    <xf numFmtId="0" fontId="8" fillId="0" borderId="36" xfId="1" applyFont="1" applyFill="1" applyBorder="1"/>
    <xf numFmtId="166" fontId="8" fillId="0" borderId="33" xfId="1" applyNumberFormat="1" applyFont="1" applyFill="1" applyBorder="1"/>
    <xf numFmtId="0" fontId="8" fillId="0" borderId="37" xfId="1" applyFont="1" applyFill="1" applyBorder="1"/>
    <xf numFmtId="0" fontId="8" fillId="0" borderId="0" xfId="1" applyFont="1" applyFill="1"/>
    <xf numFmtId="0" fontId="9" fillId="0" borderId="38" xfId="1" applyFont="1" applyFill="1" applyBorder="1"/>
    <xf numFmtId="0" fontId="9" fillId="0" borderId="39" xfId="1" applyFont="1" applyFill="1" applyBorder="1"/>
    <xf numFmtId="0" fontId="4" fillId="0" borderId="39" xfId="2" applyFont="1" applyFill="1" applyBorder="1"/>
    <xf numFmtId="0" fontId="1" fillId="0" borderId="39" xfId="2" applyFill="1" applyBorder="1"/>
    <xf numFmtId="0" fontId="1" fillId="0" borderId="39" xfId="2" applyFill="1" applyBorder="1" applyAlignment="1">
      <alignment horizontal="right"/>
    </xf>
    <xf numFmtId="0" fontId="0" fillId="0" borderId="39" xfId="2" applyFont="1" applyFill="1" applyBorder="1"/>
    <xf numFmtId="0" fontId="1" fillId="0" borderId="39" xfId="1" applyFill="1" applyBorder="1" applyAlignment="1">
      <alignment horizontal="left"/>
    </xf>
    <xf numFmtId="0" fontId="1" fillId="0" borderId="40" xfId="1" applyFill="1" applyBorder="1"/>
    <xf numFmtId="0" fontId="9" fillId="0" borderId="41" xfId="1" applyFont="1" applyFill="1" applyBorder="1"/>
    <xf numFmtId="0" fontId="9" fillId="0" borderId="42" xfId="1" applyFont="1" applyFill="1" applyBorder="1"/>
    <xf numFmtId="0" fontId="1" fillId="0" borderId="42" xfId="1" applyFill="1" applyBorder="1"/>
    <xf numFmtId="0" fontId="1" fillId="0" borderId="42" xfId="2" applyFill="1" applyBorder="1" applyAlignment="1">
      <alignment horizontal="right"/>
    </xf>
    <xf numFmtId="0" fontId="1" fillId="0" borderId="42" xfId="2" applyFill="1" applyBorder="1"/>
    <xf numFmtId="0" fontId="0" fillId="0" borderId="42" xfId="2" applyFont="1" applyFill="1" applyBorder="1" applyAlignment="1">
      <alignment horizontal="left"/>
    </xf>
    <xf numFmtId="0" fontId="0" fillId="0" borderId="43" xfId="2" applyFont="1" applyFill="1" applyBorder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6" fillId="0" borderId="22" xfId="1" applyNumberFormat="1" applyFont="1" applyFill="1" applyBorder="1"/>
    <xf numFmtId="0" fontId="6" fillId="0" borderId="23" xfId="1" applyFont="1" applyFill="1" applyBorder="1"/>
    <xf numFmtId="0" fontId="6" fillId="0" borderId="24" xfId="1" applyFont="1" applyFill="1" applyBorder="1"/>
    <xf numFmtId="0" fontId="6" fillId="0" borderId="44" xfId="1" applyFont="1" applyFill="1" applyBorder="1"/>
    <xf numFmtId="0" fontId="6" fillId="0" borderId="45" xfId="1" applyFont="1" applyFill="1" applyBorder="1"/>
    <xf numFmtId="0" fontId="6" fillId="0" borderId="46" xfId="1" applyFont="1" applyFill="1" applyBorder="1"/>
    <xf numFmtId="49" fontId="6" fillId="0" borderId="5" xfId="1" applyNumberFormat="1" applyFont="1" applyFill="1" applyBorder="1"/>
    <xf numFmtId="0" fontId="6" fillId="0" borderId="0" xfId="1" applyFont="1" applyFill="1"/>
    <xf numFmtId="0" fontId="6" fillId="0" borderId="7" xfId="1" applyFont="1" applyFill="1" applyBorder="1"/>
    <xf numFmtId="0" fontId="6" fillId="0" borderId="6" xfId="1" applyFont="1" applyFill="1" applyBorder="1"/>
    <xf numFmtId="0" fontId="6" fillId="0" borderId="47" xfId="1" applyFont="1" applyFill="1" applyBorder="1"/>
    <xf numFmtId="0" fontId="6" fillId="0" borderId="48" xfId="1" applyFont="1" applyFill="1" applyBorder="1"/>
    <xf numFmtId="49" fontId="9" fillId="0" borderId="5" xfId="1" applyNumberFormat="1" applyFont="1" applyFill="1" applyBorder="1"/>
    <xf numFmtId="0" fontId="9" fillId="0" borderId="0" xfId="1" applyFont="1" applyFill="1"/>
    <xf numFmtId="4" fontId="9" fillId="0" borderId="47" xfId="1" applyNumberFormat="1" applyFont="1" applyFill="1" applyBorder="1"/>
    <xf numFmtId="49" fontId="7" fillId="0" borderId="5" xfId="1" applyNumberFormat="1" applyFont="1" applyFill="1" applyBorder="1"/>
    <xf numFmtId="0" fontId="7" fillId="0" borderId="0" xfId="1" applyFont="1" applyFill="1"/>
    <xf numFmtId="3" fontId="1" fillId="0" borderId="7" xfId="1" applyNumberFormat="1" applyFill="1" applyBorder="1"/>
    <xf numFmtId="3" fontId="1" fillId="0" borderId="6" xfId="1" applyNumberFormat="1" applyFill="1" applyBorder="1"/>
    <xf numFmtId="3" fontId="1" fillId="0" borderId="47" xfId="1" applyNumberFormat="1" applyFill="1" applyBorder="1"/>
    <xf numFmtId="3" fontId="1" fillId="0" borderId="48" xfId="1" applyNumberFormat="1" applyFill="1" applyBorder="1"/>
    <xf numFmtId="0" fontId="6" fillId="0" borderId="22" xfId="1" applyFont="1" applyFill="1" applyBorder="1"/>
    <xf numFmtId="3" fontId="6" fillId="0" borderId="24" xfId="1" applyNumberFormat="1" applyFont="1" applyFill="1" applyBorder="1"/>
    <xf numFmtId="3" fontId="6" fillId="0" borderId="44" xfId="1" applyNumberFormat="1" applyFont="1" applyFill="1" applyBorder="1"/>
    <xf numFmtId="3" fontId="6" fillId="0" borderId="45" xfId="1" applyNumberFormat="1" applyFont="1" applyFill="1" applyBorder="1"/>
    <xf numFmtId="3" fontId="6" fillId="0" borderId="46" xfId="1" applyNumberFormat="1" applyFont="1" applyFill="1" applyBorder="1"/>
    <xf numFmtId="0" fontId="6" fillId="0" borderId="27" xfId="1" applyFont="1" applyFill="1" applyBorder="1"/>
    <xf numFmtId="0" fontId="6" fillId="0" borderId="28" xfId="1" applyFont="1" applyFill="1" applyBorder="1"/>
    <xf numFmtId="0" fontId="1" fillId="0" borderId="49" xfId="1" applyFill="1" applyBorder="1"/>
    <xf numFmtId="0" fontId="6" fillId="0" borderId="50" xfId="1" applyFont="1" applyFill="1" applyBorder="1" applyAlignment="1">
      <alignment horizontal="right"/>
    </xf>
    <xf numFmtId="0" fontId="6" fillId="0" borderId="28" xfId="1" applyFont="1" applyFill="1" applyBorder="1" applyAlignment="1">
      <alignment horizontal="right"/>
    </xf>
    <xf numFmtId="0" fontId="6" fillId="0" borderId="29" xfId="1" applyFont="1" applyFill="1" applyBorder="1" applyAlignment="1">
      <alignment horizontal="center"/>
    </xf>
    <xf numFmtId="4" fontId="5" fillId="0" borderId="28" xfId="1" applyNumberFormat="1" applyFont="1" applyFill="1" applyBorder="1" applyAlignment="1">
      <alignment horizontal="right"/>
    </xf>
    <xf numFmtId="4" fontId="5" fillId="0" borderId="49" xfId="1" applyNumberFormat="1" applyFont="1" applyFill="1" applyBorder="1" applyAlignment="1">
      <alignment horizontal="right"/>
    </xf>
    <xf numFmtId="0" fontId="10" fillId="0" borderId="51" xfId="1" applyFont="1" applyFill="1" applyBorder="1"/>
    <xf numFmtId="0" fontId="10" fillId="0" borderId="52" xfId="1" applyFont="1" applyFill="1" applyBorder="1"/>
    <xf numFmtId="0" fontId="10" fillId="0" borderId="53" xfId="1" applyFont="1" applyFill="1" applyBorder="1"/>
    <xf numFmtId="3" fontId="10" fillId="0" borderId="54" xfId="1" applyNumberFormat="1" applyFont="1" applyFill="1" applyBorder="1" applyAlignment="1">
      <alignment horizontal="right"/>
    </xf>
    <xf numFmtId="167" fontId="10" fillId="0" borderId="55" xfId="1" applyNumberFormat="1" applyFont="1" applyFill="1" applyBorder="1" applyAlignment="1">
      <alignment horizontal="right"/>
    </xf>
    <xf numFmtId="3" fontId="10" fillId="0" borderId="56" xfId="1" applyNumberFormat="1" applyFont="1" applyFill="1" applyBorder="1" applyAlignment="1">
      <alignment horizontal="right"/>
    </xf>
    <xf numFmtId="4" fontId="10" fillId="0" borderId="52" xfId="1" applyNumberFormat="1" applyFont="1" applyFill="1" applyBorder="1" applyAlignment="1">
      <alignment horizontal="right"/>
    </xf>
    <xf numFmtId="3" fontId="10" fillId="0" borderId="53" xfId="1" applyNumberFormat="1" applyFont="1" applyFill="1" applyBorder="1" applyAlignment="1">
      <alignment horizontal="right"/>
    </xf>
    <xf numFmtId="3" fontId="1" fillId="0" borderId="25" xfId="1" applyNumberFormat="1" applyFill="1" applyBorder="1" applyAlignment="1">
      <alignment horizontal="right"/>
    </xf>
    <xf numFmtId="167" fontId="1" fillId="0" borderId="57" xfId="1" applyNumberFormat="1" applyFill="1" applyBorder="1" applyAlignment="1">
      <alignment horizontal="right"/>
    </xf>
    <xf numFmtId="3" fontId="1" fillId="0" borderId="6" xfId="1" applyNumberFormat="1" applyFill="1" applyBorder="1" applyAlignment="1">
      <alignment horizontal="right"/>
    </xf>
    <xf numFmtId="4" fontId="1" fillId="0" borderId="0" xfId="1" applyNumberFormat="1" applyFill="1" applyAlignment="1">
      <alignment horizontal="right"/>
    </xf>
    <xf numFmtId="3" fontId="1" fillId="0" borderId="7" xfId="1" applyNumberFormat="1" applyFill="1" applyBorder="1" applyAlignment="1">
      <alignment horizontal="right"/>
    </xf>
    <xf numFmtId="0" fontId="1" fillId="0" borderId="58" xfId="1" applyFill="1" applyBorder="1"/>
    <xf numFmtId="0" fontId="6" fillId="0" borderId="59" xfId="1" applyFont="1" applyFill="1" applyBorder="1"/>
    <xf numFmtId="0" fontId="1" fillId="0" borderId="59" xfId="1" applyFill="1" applyBorder="1"/>
    <xf numFmtId="4" fontId="1" fillId="0" borderId="60" xfId="1" applyNumberFormat="1" applyFill="1" applyBorder="1"/>
    <xf numFmtId="4" fontId="1" fillId="0" borderId="61" xfId="1" applyNumberFormat="1" applyFill="1" applyBorder="1"/>
    <xf numFmtId="4" fontId="1" fillId="0" borderId="59" xfId="1" applyNumberFormat="1" applyFill="1" applyBorder="1"/>
    <xf numFmtId="3" fontId="6" fillId="0" borderId="60" xfId="1" applyNumberFormat="1" applyFont="1" applyFill="1" applyBorder="1" applyAlignment="1">
      <alignment horizontal="right"/>
    </xf>
    <xf numFmtId="3" fontId="6" fillId="0" borderId="62" xfId="1" applyNumberFormat="1" applyFont="1" applyFill="1" applyBorder="1" applyAlignment="1">
      <alignment horizontal="right"/>
    </xf>
    <xf numFmtId="0" fontId="13" fillId="0" borderId="0" xfId="3" applyFont="1" applyFill="1"/>
    <xf numFmtId="4" fontId="13" fillId="0" borderId="0" xfId="3" applyNumberFormat="1" applyFont="1" applyFill="1" applyAlignment="1">
      <alignment horizontal="right"/>
    </xf>
    <xf numFmtId="0" fontId="13" fillId="0" borderId="0" xfId="3" applyFont="1" applyFill="1" applyAlignment="1">
      <alignment horizontal="right"/>
    </xf>
    <xf numFmtId="0" fontId="14" fillId="0" borderId="0" xfId="3" applyFont="1" applyFill="1" applyAlignment="1" applyProtection="1">
      <alignment horizontal="right"/>
    </xf>
    <xf numFmtId="0" fontId="14" fillId="0" borderId="0" xfId="3" applyFont="1" applyFill="1"/>
    <xf numFmtId="0" fontId="13" fillId="0" borderId="0" xfId="0" applyFont="1"/>
    <xf numFmtId="4" fontId="13" fillId="0" borderId="0" xfId="0" applyNumberFormat="1" applyFont="1" applyAlignment="1">
      <alignment horizontal="right"/>
    </xf>
    <xf numFmtId="0" fontId="13" fillId="0" borderId="0" xfId="0" applyFont="1" applyAlignment="1" applyProtection="1">
      <alignment horizontal="left"/>
    </xf>
    <xf numFmtId="0" fontId="16" fillId="0" borderId="0" xfId="0" applyFont="1"/>
    <xf numFmtId="0" fontId="13" fillId="0" borderId="0" xfId="0" applyFont="1" applyAlignment="1">
      <alignment horizontal="right"/>
    </xf>
    <xf numFmtId="165" fontId="13" fillId="0" borderId="0" xfId="0" applyNumberFormat="1" applyFont="1" applyAlignment="1" applyProtection="1">
      <alignment horizontal="right"/>
    </xf>
    <xf numFmtId="0" fontId="16" fillId="0" borderId="0" xfId="0" applyFont="1" applyBorder="1"/>
    <xf numFmtId="0" fontId="13" fillId="0" borderId="0" xfId="0" applyFont="1" applyBorder="1" applyAlignment="1" applyProtection="1">
      <alignment horizontal="left"/>
    </xf>
    <xf numFmtId="4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3" fillId="0" borderId="0" xfId="0" applyFont="1" applyBorder="1"/>
    <xf numFmtId="0" fontId="13" fillId="0" borderId="0" xfId="3" applyFont="1" applyFill="1" applyAlignment="1" applyProtection="1">
      <alignment horizontal="left"/>
    </xf>
    <xf numFmtId="0" fontId="16" fillId="0" borderId="0" xfId="3" applyFont="1" applyFill="1"/>
    <xf numFmtId="2" fontId="13" fillId="0" borderId="0" xfId="3" applyNumberFormat="1" applyFont="1" applyFill="1" applyAlignment="1" applyProtection="1">
      <alignment horizontal="right"/>
    </xf>
    <xf numFmtId="2" fontId="13" fillId="0" borderId="0" xfId="0" applyNumberFormat="1" applyFont="1" applyAlignment="1" applyProtection="1">
      <alignment horizontal="right"/>
    </xf>
    <xf numFmtId="165" fontId="13" fillId="0" borderId="0" xfId="0" applyNumberFormat="1" applyFont="1" applyAlignment="1" applyProtection="1">
      <alignment horizontal="left"/>
    </xf>
    <xf numFmtId="165" fontId="13" fillId="0" borderId="0" xfId="0" applyNumberFormat="1" applyFont="1"/>
    <xf numFmtId="0" fontId="13" fillId="0" borderId="0" xfId="0" applyFont="1" applyAlignment="1" applyProtection="1">
      <alignment horizontal="right"/>
    </xf>
    <xf numFmtId="165" fontId="13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/>
    </xf>
    <xf numFmtId="4" fontId="13" fillId="0" borderId="0" xfId="3" applyNumberFormat="1" applyFont="1" applyFill="1" applyAlignment="1" applyProtection="1">
      <alignment horizontal="left"/>
    </xf>
    <xf numFmtId="0" fontId="13" fillId="2" borderId="0" xfId="0" applyFont="1" applyFill="1" applyAlignment="1" applyProtection="1">
      <alignment horizontal="left"/>
    </xf>
    <xf numFmtId="2" fontId="13" fillId="2" borderId="0" xfId="0" applyNumberFormat="1" applyFont="1" applyFill="1" applyBorder="1" applyAlignment="1">
      <alignment horizontal="right"/>
    </xf>
    <xf numFmtId="0" fontId="13" fillId="2" borderId="0" xfId="0" applyFont="1" applyFill="1" applyAlignment="1" applyProtection="1">
      <alignment horizontal="right"/>
    </xf>
    <xf numFmtId="165" fontId="13" fillId="2" borderId="0" xfId="0" applyNumberFormat="1" applyFont="1" applyFill="1" applyAlignment="1" applyProtection="1">
      <alignment horizontal="right"/>
    </xf>
    <xf numFmtId="0" fontId="13" fillId="2" borderId="0" xfId="0" applyFont="1" applyFill="1"/>
    <xf numFmtId="0" fontId="13" fillId="0" borderId="0" xfId="0" applyFont="1" applyFill="1" applyAlignment="1" applyProtection="1">
      <alignment horizontal="left"/>
    </xf>
    <xf numFmtId="2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 applyProtection="1">
      <alignment horizontal="right"/>
    </xf>
    <xf numFmtId="165" fontId="13" fillId="0" borderId="0" xfId="0" applyNumberFormat="1" applyFont="1" applyFill="1" applyAlignment="1" applyProtection="1">
      <alignment horizontal="right"/>
    </xf>
    <xf numFmtId="0" fontId="13" fillId="0" borderId="0" xfId="0" applyFont="1" applyFill="1"/>
    <xf numFmtId="0" fontId="16" fillId="0" borderId="0" xfId="0" applyFont="1" applyBorder="1" applyAlignment="1">
      <alignment horizontal="right" wrapText="1"/>
    </xf>
    <xf numFmtId="0" fontId="13" fillId="0" borderId="0" xfId="3" applyFont="1" applyFill="1" applyAlignment="1" applyProtection="1">
      <alignment horizontal="right"/>
    </xf>
    <xf numFmtId="0" fontId="13" fillId="0" borderId="0" xfId="0" applyFont="1" applyProtection="1"/>
    <xf numFmtId="167" fontId="13" fillId="0" borderId="0" xfId="0" applyNumberFormat="1" applyFont="1"/>
    <xf numFmtId="168" fontId="13" fillId="0" borderId="0" xfId="0" applyNumberFormat="1" applyFont="1" applyProtection="1"/>
    <xf numFmtId="0" fontId="13" fillId="0" borderId="0" xfId="0" applyFont="1" applyAlignment="1" applyProtection="1">
      <alignment horizontal="right" vertical="top" wrapText="1"/>
    </xf>
    <xf numFmtId="0" fontId="13" fillId="0" borderId="0" xfId="0" applyFont="1" applyAlignment="1" applyProtection="1">
      <alignment horizontal="left" vertical="top" wrapText="1"/>
    </xf>
    <xf numFmtId="165" fontId="13" fillId="0" borderId="0" xfId="0" applyNumberFormat="1" applyFont="1" applyAlignment="1" applyProtection="1">
      <alignment horizontal="right" vertical="top" wrapText="1"/>
    </xf>
    <xf numFmtId="0" fontId="13" fillId="0" borderId="0" xfId="0" applyFont="1" applyAlignment="1" applyProtection="1">
      <alignment vertical="top" wrapText="1"/>
    </xf>
    <xf numFmtId="167" fontId="13" fillId="0" borderId="0" xfId="0" applyNumberFormat="1" applyFont="1" applyAlignment="1">
      <alignment vertical="top" wrapText="1"/>
    </xf>
    <xf numFmtId="0" fontId="13" fillId="0" borderId="0" xfId="0" applyFont="1" applyAlignment="1">
      <alignment vertical="top" wrapText="1"/>
    </xf>
    <xf numFmtId="168" fontId="13" fillId="0" borderId="0" xfId="0" applyNumberFormat="1" applyFont="1" applyAlignment="1" applyProtection="1">
      <alignment vertical="top" wrapText="1"/>
    </xf>
    <xf numFmtId="0" fontId="11" fillId="0" borderId="66" xfId="0" applyFont="1" applyBorder="1"/>
    <xf numFmtId="0" fontId="11" fillId="0" borderId="67" xfId="0" applyFont="1" applyBorder="1"/>
    <xf numFmtId="0" fontId="13" fillId="0" borderId="67" xfId="3" applyFont="1" applyFill="1" applyBorder="1"/>
    <xf numFmtId="4" fontId="13" fillId="0" borderId="67" xfId="3" applyNumberFormat="1" applyFont="1" applyFill="1" applyBorder="1" applyAlignment="1">
      <alignment horizontal="right"/>
    </xf>
    <xf numFmtId="4" fontId="13" fillId="0" borderId="68" xfId="3" applyNumberFormat="1" applyFont="1" applyFill="1" applyBorder="1" applyAlignment="1">
      <alignment horizontal="right"/>
    </xf>
    <xf numFmtId="0" fontId="11" fillId="0" borderId="69" xfId="0" applyFont="1" applyBorder="1"/>
    <xf numFmtId="0" fontId="11" fillId="0" borderId="0" xfId="0" applyFont="1" applyBorder="1"/>
    <xf numFmtId="0" fontId="13" fillId="0" borderId="0" xfId="3" applyFont="1" applyFill="1" applyBorder="1"/>
    <xf numFmtId="4" fontId="13" fillId="0" borderId="0" xfId="3" applyNumberFormat="1" applyFont="1" applyFill="1" applyBorder="1" applyAlignment="1">
      <alignment horizontal="right"/>
    </xf>
    <xf numFmtId="4" fontId="13" fillId="0" borderId="70" xfId="3" applyNumberFormat="1" applyFont="1" applyFill="1" applyBorder="1" applyAlignment="1">
      <alignment horizontal="right"/>
    </xf>
    <xf numFmtId="0" fontId="13" fillId="0" borderId="69" xfId="0" applyFont="1" applyBorder="1" applyAlignment="1">
      <alignment vertical="center"/>
    </xf>
    <xf numFmtId="0" fontId="14" fillId="0" borderId="69" xfId="3" applyFont="1" applyFill="1" applyBorder="1" applyAlignment="1" applyProtection="1">
      <alignment horizontal="left"/>
    </xf>
    <xf numFmtId="0" fontId="14" fillId="0" borderId="0" xfId="3" applyFont="1" applyFill="1" applyBorder="1" applyAlignment="1" applyProtection="1">
      <alignment horizontal="right"/>
    </xf>
    <xf numFmtId="0" fontId="14" fillId="0" borderId="0" xfId="3" applyFont="1" applyFill="1" applyBorder="1" applyAlignment="1" applyProtection="1">
      <alignment horizontal="left"/>
    </xf>
    <xf numFmtId="4" fontId="14" fillId="0" borderId="0" xfId="3" applyNumberFormat="1" applyFont="1" applyFill="1" applyBorder="1" applyAlignment="1" applyProtection="1">
      <alignment horizontal="right"/>
    </xf>
    <xf numFmtId="4" fontId="14" fillId="0" borderId="70" xfId="3" applyNumberFormat="1" applyFont="1" applyFill="1" applyBorder="1" applyAlignment="1" applyProtection="1">
      <alignment horizontal="right"/>
    </xf>
    <xf numFmtId="0" fontId="13" fillId="0" borderId="69" xfId="3" applyFont="1" applyFill="1" applyBorder="1"/>
    <xf numFmtId="0" fontId="15" fillId="0" borderId="69" xfId="3" applyFont="1" applyFill="1" applyBorder="1"/>
    <xf numFmtId="0" fontId="15" fillId="0" borderId="69" xfId="0" applyFont="1" applyBorder="1"/>
    <xf numFmtId="4" fontId="13" fillId="0" borderId="70" xfId="0" applyNumberFormat="1" applyFont="1" applyBorder="1" applyAlignment="1">
      <alignment horizontal="right"/>
    </xf>
    <xf numFmtId="0" fontId="13" fillId="0" borderId="69" xfId="0" applyFont="1" applyBorder="1" applyAlignment="1" applyProtection="1">
      <alignment horizontal="left"/>
    </xf>
    <xf numFmtId="0" fontId="13" fillId="0" borderId="69" xfId="0" applyFont="1" applyBorder="1" applyAlignment="1">
      <alignment horizontal="left"/>
    </xf>
    <xf numFmtId="0" fontId="13" fillId="0" borderId="69" xfId="3" applyFont="1" applyFill="1" applyBorder="1" applyAlignment="1" applyProtection="1">
      <alignment horizontal="left"/>
    </xf>
    <xf numFmtId="0" fontId="16" fillId="0" borderId="0" xfId="3" applyFont="1" applyFill="1" applyBorder="1"/>
    <xf numFmtId="0" fontId="13" fillId="0" borderId="0" xfId="3" applyFont="1" applyFill="1" applyBorder="1" applyAlignment="1" applyProtection="1">
      <alignment horizontal="left"/>
    </xf>
    <xf numFmtId="4" fontId="13" fillId="0" borderId="0" xfId="3" applyNumberFormat="1" applyFont="1" applyFill="1" applyBorder="1" applyAlignment="1" applyProtection="1">
      <alignment horizontal="right"/>
    </xf>
    <xf numFmtId="4" fontId="13" fillId="0" borderId="0" xfId="3" applyNumberFormat="1" applyFont="1" applyFill="1" applyBorder="1" applyAlignment="1" applyProtection="1">
      <alignment horizontal="left"/>
    </xf>
    <xf numFmtId="4" fontId="13" fillId="0" borderId="0" xfId="0" applyNumberFormat="1" applyFont="1" applyBorder="1" applyAlignment="1">
      <alignment horizontal="left"/>
    </xf>
    <xf numFmtId="0" fontId="16" fillId="0" borderId="69" xfId="0" applyFont="1" applyBorder="1"/>
    <xf numFmtId="4" fontId="16" fillId="0" borderId="0" xfId="0" applyNumberFormat="1" applyFont="1" applyBorder="1" applyAlignment="1">
      <alignment horizontal="right"/>
    </xf>
    <xf numFmtId="4" fontId="16" fillId="0" borderId="0" xfId="0" applyNumberFormat="1" applyFont="1" applyBorder="1" applyAlignment="1" applyProtection="1">
      <alignment horizontal="right"/>
      <protection locked="0"/>
    </xf>
    <xf numFmtId="0" fontId="13" fillId="2" borderId="69" xfId="0" applyFont="1" applyFill="1" applyBorder="1" applyAlignment="1" applyProtection="1">
      <alignment horizontal="left"/>
    </xf>
    <xf numFmtId="0" fontId="16" fillId="2" borderId="0" xfId="0" applyFont="1" applyFill="1" applyBorder="1"/>
    <xf numFmtId="0" fontId="13" fillId="2" borderId="0" xfId="0" applyFont="1" applyFill="1" applyBorder="1" applyAlignment="1" applyProtection="1">
      <alignment horizontal="left"/>
    </xf>
    <xf numFmtId="2" fontId="13" fillId="2" borderId="70" xfId="0" applyNumberFormat="1" applyFont="1" applyFill="1" applyBorder="1" applyAlignment="1">
      <alignment horizontal="right"/>
    </xf>
    <xf numFmtId="0" fontId="13" fillId="0" borderId="69" xfId="0" applyFont="1" applyFill="1" applyBorder="1" applyAlignment="1" applyProtection="1">
      <alignment horizontal="left"/>
    </xf>
    <xf numFmtId="0" fontId="16" fillId="0" borderId="0" xfId="0" applyFont="1" applyFill="1" applyBorder="1"/>
    <xf numFmtId="0" fontId="13" fillId="0" borderId="0" xfId="0" applyFont="1" applyFill="1" applyBorder="1" applyAlignment="1" applyProtection="1">
      <alignment horizontal="left"/>
    </xf>
    <xf numFmtId="2" fontId="13" fillId="0" borderId="70" xfId="0" applyNumberFormat="1" applyFont="1" applyFill="1" applyBorder="1" applyAlignment="1">
      <alignment horizontal="right"/>
    </xf>
    <xf numFmtId="0" fontId="13" fillId="0" borderId="55" xfId="0" applyFont="1" applyBorder="1" applyAlignment="1">
      <alignment horizontal="left"/>
    </xf>
    <xf numFmtId="0" fontId="16" fillId="0" borderId="55" xfId="0" applyFont="1" applyBorder="1"/>
    <xf numFmtId="4" fontId="13" fillId="0" borderId="55" xfId="0" applyNumberFormat="1" applyFont="1" applyBorder="1" applyAlignment="1">
      <alignment horizontal="right"/>
    </xf>
    <xf numFmtId="4" fontId="13" fillId="0" borderId="55" xfId="3" applyNumberFormat="1" applyFont="1" applyFill="1" applyBorder="1" applyAlignment="1">
      <alignment horizontal="right"/>
    </xf>
    <xf numFmtId="0" fontId="13" fillId="0" borderId="55" xfId="3" applyFont="1" applyFill="1" applyBorder="1" applyAlignment="1" applyProtection="1">
      <alignment horizontal="left"/>
    </xf>
    <xf numFmtId="0" fontId="16" fillId="0" borderId="55" xfId="3" applyFont="1" applyFill="1" applyBorder="1"/>
    <xf numFmtId="0" fontId="13" fillId="0" borderId="63" xfId="0" applyFont="1" applyBorder="1" applyAlignment="1">
      <alignment horizontal="left"/>
    </xf>
    <xf numFmtId="0" fontId="16" fillId="0" borderId="64" xfId="3" applyFont="1" applyFill="1" applyBorder="1"/>
    <xf numFmtId="4" fontId="13" fillId="0" borderId="64" xfId="0" applyNumberFormat="1" applyFont="1" applyBorder="1" applyAlignment="1">
      <alignment horizontal="left"/>
    </xf>
    <xf numFmtId="4" fontId="13" fillId="0" borderId="64" xfId="0" applyNumberFormat="1" applyFont="1" applyBorder="1" applyAlignment="1">
      <alignment horizontal="right"/>
    </xf>
    <xf numFmtId="4" fontId="13" fillId="0" borderId="65" xfId="3" applyNumberFormat="1" applyFont="1" applyFill="1" applyBorder="1" applyAlignment="1">
      <alignment horizontal="right"/>
    </xf>
    <xf numFmtId="0" fontId="13" fillId="0" borderId="55" xfId="0" applyFont="1" applyBorder="1"/>
    <xf numFmtId="0" fontId="16" fillId="0" borderId="66" xfId="0" applyFont="1" applyBorder="1"/>
    <xf numFmtId="0" fontId="16" fillId="0" borderId="67" xfId="0" applyFont="1" applyBorder="1"/>
    <xf numFmtId="4" fontId="16" fillId="0" borderId="67" xfId="0" applyNumberFormat="1" applyFont="1" applyBorder="1" applyAlignment="1">
      <alignment horizontal="right"/>
    </xf>
    <xf numFmtId="0" fontId="16" fillId="0" borderId="52" xfId="0" applyFont="1" applyBorder="1"/>
    <xf numFmtId="4" fontId="13" fillId="0" borderId="56" xfId="3" applyNumberFormat="1" applyFont="1" applyFill="1" applyBorder="1" applyAlignment="1">
      <alignment horizontal="right"/>
    </xf>
    <xf numFmtId="0" fontId="16" fillId="0" borderId="55" xfId="0" applyFont="1" applyBorder="1" applyAlignment="1">
      <alignment horizontal="left"/>
    </xf>
    <xf numFmtId="0" fontId="16" fillId="0" borderId="55" xfId="0" applyFont="1" applyBorder="1" applyAlignment="1" applyProtection="1">
      <alignment horizontal="left"/>
      <protection locked="0"/>
    </xf>
    <xf numFmtId="0" fontId="13" fillId="0" borderId="55" xfId="0" applyFont="1" applyBorder="1" applyAlignment="1">
      <alignment wrapText="1"/>
    </xf>
    <xf numFmtId="4" fontId="13" fillId="0" borderId="55" xfId="0" applyNumberFormat="1" applyFont="1" applyBorder="1" applyAlignment="1">
      <alignment horizontal="left"/>
    </xf>
    <xf numFmtId="0" fontId="13" fillId="0" borderId="55" xfId="0" applyFont="1" applyBorder="1" applyAlignment="1" applyProtection="1">
      <alignment horizontal="left"/>
    </xf>
    <xf numFmtId="0" fontId="15" fillId="3" borderId="63" xfId="3" applyFont="1" applyFill="1" applyBorder="1"/>
    <xf numFmtId="0" fontId="13" fillId="3" borderId="64" xfId="3" applyFont="1" applyFill="1" applyBorder="1"/>
    <xf numFmtId="4" fontId="13" fillId="3" borderId="64" xfId="3" applyNumberFormat="1" applyFont="1" applyFill="1" applyBorder="1" applyAlignment="1">
      <alignment horizontal="right"/>
    </xf>
    <xf numFmtId="4" fontId="13" fillId="3" borderId="65" xfId="3" applyNumberFormat="1" applyFont="1" applyFill="1" applyBorder="1" applyAlignment="1">
      <alignment horizontal="right"/>
    </xf>
    <xf numFmtId="0" fontId="13" fillId="0" borderId="52" xfId="3" applyFont="1" applyFill="1" applyBorder="1"/>
    <xf numFmtId="4" fontId="13" fillId="0" borderId="52" xfId="3" applyNumberFormat="1" applyFont="1" applyFill="1" applyBorder="1" applyAlignment="1">
      <alignment horizontal="right"/>
    </xf>
    <xf numFmtId="0" fontId="13" fillId="0" borderId="55" xfId="3" applyFont="1" applyFill="1" applyBorder="1"/>
    <xf numFmtId="0" fontId="15" fillId="3" borderId="66" xfId="3" applyFont="1" applyFill="1" applyBorder="1"/>
    <xf numFmtId="0" fontId="13" fillId="3" borderId="67" xfId="3" applyFont="1" applyFill="1" applyBorder="1"/>
    <xf numFmtId="4" fontId="13" fillId="3" borderId="67" xfId="3" applyNumberFormat="1" applyFont="1" applyFill="1" applyBorder="1" applyAlignment="1">
      <alignment horizontal="right"/>
    </xf>
    <xf numFmtId="4" fontId="13" fillId="3" borderId="68" xfId="3" applyNumberFormat="1" applyFont="1" applyFill="1" applyBorder="1" applyAlignment="1">
      <alignment horizontal="right"/>
    </xf>
    <xf numFmtId="0" fontId="15" fillId="3" borderId="71" xfId="3" applyFont="1" applyFill="1" applyBorder="1"/>
    <xf numFmtId="0" fontId="13" fillId="3" borderId="52" xfId="3" applyFont="1" applyFill="1" applyBorder="1"/>
    <xf numFmtId="4" fontId="13" fillId="3" borderId="52" xfId="3" applyNumberFormat="1" applyFont="1" applyFill="1" applyBorder="1" applyAlignment="1">
      <alignment horizontal="right"/>
    </xf>
    <xf numFmtId="4" fontId="13" fillId="3" borderId="56" xfId="3" applyNumberFormat="1" applyFont="1" applyFill="1" applyBorder="1" applyAlignment="1">
      <alignment horizontal="right"/>
    </xf>
    <xf numFmtId="0" fontId="15" fillId="3" borderId="63" xfId="0" applyFont="1" applyFill="1" applyBorder="1" applyAlignment="1" applyProtection="1">
      <alignment horizontal="left"/>
    </xf>
    <xf numFmtId="0" fontId="16" fillId="3" borderId="64" xfId="0" applyFont="1" applyFill="1" applyBorder="1"/>
    <xf numFmtId="0" fontId="13" fillId="3" borderId="64" xfId="0" applyFont="1" applyFill="1" applyBorder="1" applyAlignment="1" applyProtection="1">
      <alignment horizontal="left"/>
    </xf>
    <xf numFmtId="2" fontId="13" fillId="3" borderId="64" xfId="0" applyNumberFormat="1" applyFont="1" applyFill="1" applyBorder="1" applyAlignment="1">
      <alignment horizontal="right"/>
    </xf>
    <xf numFmtId="2" fontId="13" fillId="3" borderId="65" xfId="0" applyNumberFormat="1" applyFont="1" applyFill="1" applyBorder="1" applyAlignment="1">
      <alignment horizontal="right"/>
    </xf>
    <xf numFmtId="4" fontId="15" fillId="3" borderId="65" xfId="3" applyNumberFormat="1" applyFont="1" applyFill="1" applyBorder="1" applyAlignment="1">
      <alignment horizontal="right"/>
    </xf>
    <xf numFmtId="2" fontId="13" fillId="0" borderId="55" xfId="0" applyNumberFormat="1" applyFont="1" applyBorder="1" applyAlignment="1">
      <alignment vertical="top" wrapText="1"/>
    </xf>
    <xf numFmtId="0" fontId="13" fillId="0" borderId="55" xfId="0" applyFont="1" applyBorder="1" applyAlignment="1">
      <alignment vertical="top"/>
    </xf>
    <xf numFmtId="2" fontId="13" fillId="0" borderId="55" xfId="0" applyNumberFormat="1" applyFont="1" applyBorder="1" applyAlignment="1">
      <alignment vertical="top"/>
    </xf>
    <xf numFmtId="0" fontId="15" fillId="0" borderId="66" xfId="0" applyFont="1" applyBorder="1"/>
    <xf numFmtId="0" fontId="13" fillId="0" borderId="67" xfId="0" applyFont="1" applyBorder="1"/>
    <xf numFmtId="4" fontId="13" fillId="0" borderId="67" xfId="0" applyNumberFormat="1" applyFont="1" applyBorder="1" applyAlignment="1">
      <alignment horizontal="right"/>
    </xf>
    <xf numFmtId="4" fontId="13" fillId="0" borderId="68" xfId="0" applyNumberFormat="1" applyFont="1" applyBorder="1" applyAlignment="1">
      <alignment horizontal="right"/>
    </xf>
    <xf numFmtId="0" fontId="15" fillId="0" borderId="71" xfId="0" applyFont="1" applyBorder="1"/>
    <xf numFmtId="0" fontId="13" fillId="0" borderId="52" xfId="0" applyFont="1" applyBorder="1"/>
    <xf numFmtId="4" fontId="13" fillId="0" borderId="52" xfId="0" applyNumberFormat="1" applyFont="1" applyBorder="1" applyAlignment="1">
      <alignment horizontal="right"/>
    </xf>
    <xf numFmtId="4" fontId="13" fillId="0" borderId="56" xfId="0" applyNumberFormat="1" applyFont="1" applyBorder="1" applyAlignment="1">
      <alignment horizontal="right"/>
    </xf>
    <xf numFmtId="0" fontId="13" fillId="0" borderId="63" xfId="0" applyFont="1" applyBorder="1"/>
    <xf numFmtId="0" fontId="13" fillId="0" borderId="64" xfId="0" applyFont="1" applyBorder="1"/>
    <xf numFmtId="4" fontId="13" fillId="0" borderId="65" xfId="0" applyNumberFormat="1" applyFont="1" applyBorder="1" applyAlignment="1">
      <alignment horizontal="right"/>
    </xf>
    <xf numFmtId="0" fontId="14" fillId="0" borderId="63" xfId="3" applyFont="1" applyFill="1" applyBorder="1" applyAlignment="1" applyProtection="1">
      <alignment horizontal="left"/>
    </xf>
    <xf numFmtId="0" fontId="14" fillId="0" borderId="64" xfId="3" applyFont="1" applyFill="1" applyBorder="1" applyAlignment="1" applyProtection="1">
      <alignment horizontal="right"/>
    </xf>
    <xf numFmtId="0" fontId="14" fillId="0" borderId="64" xfId="3" applyFont="1" applyFill="1" applyBorder="1" applyAlignment="1" applyProtection="1">
      <alignment horizontal="left"/>
    </xf>
    <xf numFmtId="4" fontId="14" fillId="0" borderId="64" xfId="3" applyNumberFormat="1" applyFont="1" applyFill="1" applyBorder="1" applyAlignment="1" applyProtection="1">
      <alignment horizontal="right"/>
    </xf>
    <xf numFmtId="4" fontId="14" fillId="0" borderId="65" xfId="3" applyNumberFormat="1" applyFont="1" applyFill="1" applyBorder="1" applyAlignment="1" applyProtection="1">
      <alignment horizontal="right"/>
    </xf>
    <xf numFmtId="0" fontId="11" fillId="0" borderId="71" xfId="0" applyFont="1" applyBorder="1"/>
    <xf numFmtId="0" fontId="11" fillId="0" borderId="52" xfId="0" applyFont="1" applyBorder="1"/>
    <xf numFmtId="4" fontId="13" fillId="4" borderId="55" xfId="0" applyNumberFormat="1" applyFont="1" applyFill="1" applyBorder="1" applyAlignment="1" applyProtection="1">
      <alignment horizontal="right"/>
      <protection locked="0"/>
    </xf>
    <xf numFmtId="4" fontId="13" fillId="4" borderId="55" xfId="0" applyNumberFormat="1" applyFont="1" applyFill="1" applyBorder="1" applyAlignment="1" applyProtection="1">
      <alignment horizontal="right" vertical="top"/>
      <protection locked="0"/>
    </xf>
    <xf numFmtId="2" fontId="15" fillId="0" borderId="66" xfId="0" applyNumberFormat="1" applyFont="1" applyBorder="1" applyAlignment="1">
      <alignment vertical="top" wrapText="1"/>
    </xf>
    <xf numFmtId="0" fontId="13" fillId="0" borderId="67" xfId="0" applyFont="1" applyBorder="1" applyAlignment="1" applyProtection="1">
      <alignment horizontal="left"/>
    </xf>
    <xf numFmtId="2" fontId="13" fillId="0" borderId="71" xfId="0" applyNumberFormat="1" applyFont="1" applyBorder="1" applyAlignment="1">
      <alignment vertical="top" wrapText="1"/>
    </xf>
    <xf numFmtId="0" fontId="13" fillId="0" borderId="52" xfId="0" applyFont="1" applyBorder="1" applyAlignment="1" applyProtection="1">
      <alignment horizontal="left"/>
    </xf>
    <xf numFmtId="4" fontId="13" fillId="4" borderId="55" xfId="3" applyNumberFormat="1" applyFont="1" applyFill="1" applyBorder="1" applyAlignment="1" applyProtection="1">
      <alignment horizontal="right"/>
      <protection locked="0"/>
    </xf>
    <xf numFmtId="4" fontId="16" fillId="4" borderId="55" xfId="0" applyNumberFormat="1" applyFont="1" applyFill="1" applyBorder="1" applyAlignment="1" applyProtection="1">
      <alignment horizontal="right"/>
      <protection locked="0"/>
    </xf>
    <xf numFmtId="0" fontId="13" fillId="0" borderId="63" xfId="3" applyFont="1" applyFill="1" applyBorder="1"/>
    <xf numFmtId="0" fontId="14" fillId="3" borderId="64" xfId="3" applyFont="1" applyFill="1" applyBorder="1" applyAlignment="1" applyProtection="1">
      <alignment horizontal="right"/>
    </xf>
    <xf numFmtId="0" fontId="14" fillId="3" borderId="64" xfId="3" applyFont="1" applyFill="1" applyBorder="1" applyAlignment="1" applyProtection="1">
      <alignment horizontal="left"/>
    </xf>
    <xf numFmtId="4" fontId="14" fillId="3" borderId="64" xfId="3" applyNumberFormat="1" applyFont="1" applyFill="1" applyBorder="1" applyAlignment="1" applyProtection="1">
      <alignment horizontal="right"/>
    </xf>
    <xf numFmtId="4" fontId="14" fillId="3" borderId="65" xfId="3" applyNumberFormat="1" applyFont="1" applyFill="1" applyBorder="1" applyAlignment="1" applyProtection="1">
      <alignment horizontal="right"/>
    </xf>
    <xf numFmtId="2" fontId="13" fillId="0" borderId="55" xfId="0" applyNumberFormat="1" applyFont="1" applyBorder="1" applyAlignment="1">
      <alignment horizontal="right"/>
    </xf>
    <xf numFmtId="0" fontId="15" fillId="3" borderId="63" xfId="0" applyFont="1" applyFill="1" applyBorder="1" applyAlignment="1">
      <alignment horizontal="left"/>
    </xf>
    <xf numFmtId="0" fontId="13" fillId="3" borderId="64" xfId="0" applyFont="1" applyFill="1" applyBorder="1" applyAlignment="1">
      <alignment horizontal="left"/>
    </xf>
    <xf numFmtId="4" fontId="13" fillId="3" borderId="64" xfId="0" applyNumberFormat="1" applyFont="1" applyFill="1" applyBorder="1" applyAlignment="1">
      <alignment horizontal="right"/>
    </xf>
    <xf numFmtId="0" fontId="13" fillId="0" borderId="55" xfId="3" applyFont="1" applyBorder="1"/>
    <xf numFmtId="0" fontId="16" fillId="0" borderId="55" xfId="3" applyFont="1" applyBorder="1"/>
    <xf numFmtId="0" fontId="13" fillId="0" borderId="55" xfId="3" applyFont="1" applyBorder="1" applyAlignment="1">
      <alignment vertical="top" wrapText="1"/>
    </xf>
    <xf numFmtId="0" fontId="16" fillId="0" borderId="55" xfId="3" applyFont="1" applyBorder="1" applyAlignment="1">
      <alignment vertical="top" wrapText="1"/>
    </xf>
    <xf numFmtId="4" fontId="13" fillId="4" borderId="55" xfId="3" applyNumberFormat="1" applyFont="1" applyFill="1" applyBorder="1" applyAlignment="1" applyProtection="1">
      <alignment horizontal="right" vertical="top" wrapText="1"/>
      <protection locked="0"/>
    </xf>
    <xf numFmtId="2" fontId="13" fillId="4" borderId="55" xfId="0" applyNumberFormat="1" applyFont="1" applyFill="1" applyBorder="1" applyAlignment="1" applyProtection="1">
      <alignment horizontal="right"/>
      <protection locked="0"/>
    </xf>
  </cellXfs>
  <cellStyles count="4">
    <cellStyle name="Normální" xfId="0" builtinId="0"/>
    <cellStyle name="Normální 100" xfId="3"/>
    <cellStyle name="Normální 637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225;ce/20_164%20Nemocnice%20P&#237;sek/02_podklady/14%20Pokyny%20k%20vydani/D.1.01.4c-R%20Rozpocet%20Adame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ELE"/>
    </sheetNames>
    <sheetDataSet>
      <sheetData sheetId="0" refreshError="1">
        <row r="7">
          <cell r="G7">
            <v>0</v>
          </cell>
        </row>
      </sheetData>
      <sheetData sheetId="1" refreshError="1">
        <row r="12">
          <cell r="F12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topLeftCell="A7" workbookViewId="0">
      <selection activeCell="D10" sqref="D10"/>
    </sheetView>
  </sheetViews>
  <sheetFormatPr defaultRowHeight="12.75" x14ac:dyDescent="0.2"/>
  <cols>
    <col min="1" max="1" width="2" style="2" customWidth="1"/>
    <col min="2" max="2" width="15" style="2" customWidth="1"/>
    <col min="3" max="3" width="15.85546875" style="2" customWidth="1"/>
    <col min="4" max="4" width="14.5703125" style="2" customWidth="1"/>
    <col min="5" max="5" width="13.5703125" style="2" customWidth="1"/>
    <col min="6" max="6" width="19.42578125" style="2" customWidth="1"/>
    <col min="7" max="7" width="12.85546875" style="2" customWidth="1"/>
    <col min="8" max="256" width="9.140625" style="2"/>
    <col min="257" max="257" width="2" style="2" customWidth="1"/>
    <col min="258" max="258" width="15" style="2" customWidth="1"/>
    <col min="259" max="259" width="15.85546875" style="2" customWidth="1"/>
    <col min="260" max="260" width="14.5703125" style="2" customWidth="1"/>
    <col min="261" max="261" width="13.5703125" style="2" customWidth="1"/>
    <col min="262" max="262" width="19.42578125" style="2" customWidth="1"/>
    <col min="263" max="263" width="12.85546875" style="2" customWidth="1"/>
    <col min="264" max="512" width="9.140625" style="2"/>
    <col min="513" max="513" width="2" style="2" customWidth="1"/>
    <col min="514" max="514" width="15" style="2" customWidth="1"/>
    <col min="515" max="515" width="15.85546875" style="2" customWidth="1"/>
    <col min="516" max="516" width="14.5703125" style="2" customWidth="1"/>
    <col min="517" max="517" width="13.5703125" style="2" customWidth="1"/>
    <col min="518" max="518" width="19.42578125" style="2" customWidth="1"/>
    <col min="519" max="519" width="12.85546875" style="2" customWidth="1"/>
    <col min="520" max="768" width="9.140625" style="2"/>
    <col min="769" max="769" width="2" style="2" customWidth="1"/>
    <col min="770" max="770" width="15" style="2" customWidth="1"/>
    <col min="771" max="771" width="15.85546875" style="2" customWidth="1"/>
    <col min="772" max="772" width="14.5703125" style="2" customWidth="1"/>
    <col min="773" max="773" width="13.5703125" style="2" customWidth="1"/>
    <col min="774" max="774" width="19.42578125" style="2" customWidth="1"/>
    <col min="775" max="775" width="12.85546875" style="2" customWidth="1"/>
    <col min="776" max="1024" width="9.140625" style="2"/>
    <col min="1025" max="1025" width="2" style="2" customWidth="1"/>
    <col min="1026" max="1026" width="15" style="2" customWidth="1"/>
    <col min="1027" max="1027" width="15.85546875" style="2" customWidth="1"/>
    <col min="1028" max="1028" width="14.5703125" style="2" customWidth="1"/>
    <col min="1029" max="1029" width="13.5703125" style="2" customWidth="1"/>
    <col min="1030" max="1030" width="19.42578125" style="2" customWidth="1"/>
    <col min="1031" max="1031" width="12.85546875" style="2" customWidth="1"/>
    <col min="1032" max="1280" width="9.140625" style="2"/>
    <col min="1281" max="1281" width="2" style="2" customWidth="1"/>
    <col min="1282" max="1282" width="15" style="2" customWidth="1"/>
    <col min="1283" max="1283" width="15.85546875" style="2" customWidth="1"/>
    <col min="1284" max="1284" width="14.5703125" style="2" customWidth="1"/>
    <col min="1285" max="1285" width="13.5703125" style="2" customWidth="1"/>
    <col min="1286" max="1286" width="19.42578125" style="2" customWidth="1"/>
    <col min="1287" max="1287" width="12.85546875" style="2" customWidth="1"/>
    <col min="1288" max="1536" width="9.140625" style="2"/>
    <col min="1537" max="1537" width="2" style="2" customWidth="1"/>
    <col min="1538" max="1538" width="15" style="2" customWidth="1"/>
    <col min="1539" max="1539" width="15.85546875" style="2" customWidth="1"/>
    <col min="1540" max="1540" width="14.5703125" style="2" customWidth="1"/>
    <col min="1541" max="1541" width="13.5703125" style="2" customWidth="1"/>
    <col min="1542" max="1542" width="19.42578125" style="2" customWidth="1"/>
    <col min="1543" max="1543" width="12.85546875" style="2" customWidth="1"/>
    <col min="1544" max="1792" width="9.140625" style="2"/>
    <col min="1793" max="1793" width="2" style="2" customWidth="1"/>
    <col min="1794" max="1794" width="15" style="2" customWidth="1"/>
    <col min="1795" max="1795" width="15.85546875" style="2" customWidth="1"/>
    <col min="1796" max="1796" width="14.5703125" style="2" customWidth="1"/>
    <col min="1797" max="1797" width="13.5703125" style="2" customWidth="1"/>
    <col min="1798" max="1798" width="19.42578125" style="2" customWidth="1"/>
    <col min="1799" max="1799" width="12.85546875" style="2" customWidth="1"/>
    <col min="1800" max="2048" width="9.140625" style="2"/>
    <col min="2049" max="2049" width="2" style="2" customWidth="1"/>
    <col min="2050" max="2050" width="15" style="2" customWidth="1"/>
    <col min="2051" max="2051" width="15.85546875" style="2" customWidth="1"/>
    <col min="2052" max="2052" width="14.5703125" style="2" customWidth="1"/>
    <col min="2053" max="2053" width="13.5703125" style="2" customWidth="1"/>
    <col min="2054" max="2054" width="19.42578125" style="2" customWidth="1"/>
    <col min="2055" max="2055" width="12.85546875" style="2" customWidth="1"/>
    <col min="2056" max="2304" width="9.140625" style="2"/>
    <col min="2305" max="2305" width="2" style="2" customWidth="1"/>
    <col min="2306" max="2306" width="15" style="2" customWidth="1"/>
    <col min="2307" max="2307" width="15.85546875" style="2" customWidth="1"/>
    <col min="2308" max="2308" width="14.5703125" style="2" customWidth="1"/>
    <col min="2309" max="2309" width="13.5703125" style="2" customWidth="1"/>
    <col min="2310" max="2310" width="19.42578125" style="2" customWidth="1"/>
    <col min="2311" max="2311" width="12.85546875" style="2" customWidth="1"/>
    <col min="2312" max="2560" width="9.140625" style="2"/>
    <col min="2561" max="2561" width="2" style="2" customWidth="1"/>
    <col min="2562" max="2562" width="15" style="2" customWidth="1"/>
    <col min="2563" max="2563" width="15.85546875" style="2" customWidth="1"/>
    <col min="2564" max="2564" width="14.5703125" style="2" customWidth="1"/>
    <col min="2565" max="2565" width="13.5703125" style="2" customWidth="1"/>
    <col min="2566" max="2566" width="19.42578125" style="2" customWidth="1"/>
    <col min="2567" max="2567" width="12.85546875" style="2" customWidth="1"/>
    <col min="2568" max="2816" width="9.140625" style="2"/>
    <col min="2817" max="2817" width="2" style="2" customWidth="1"/>
    <col min="2818" max="2818" width="15" style="2" customWidth="1"/>
    <col min="2819" max="2819" width="15.85546875" style="2" customWidth="1"/>
    <col min="2820" max="2820" width="14.5703125" style="2" customWidth="1"/>
    <col min="2821" max="2821" width="13.5703125" style="2" customWidth="1"/>
    <col min="2822" max="2822" width="19.42578125" style="2" customWidth="1"/>
    <col min="2823" max="2823" width="12.85546875" style="2" customWidth="1"/>
    <col min="2824" max="3072" width="9.140625" style="2"/>
    <col min="3073" max="3073" width="2" style="2" customWidth="1"/>
    <col min="3074" max="3074" width="15" style="2" customWidth="1"/>
    <col min="3075" max="3075" width="15.85546875" style="2" customWidth="1"/>
    <col min="3076" max="3076" width="14.5703125" style="2" customWidth="1"/>
    <col min="3077" max="3077" width="13.5703125" style="2" customWidth="1"/>
    <col min="3078" max="3078" width="19.42578125" style="2" customWidth="1"/>
    <col min="3079" max="3079" width="12.85546875" style="2" customWidth="1"/>
    <col min="3080" max="3328" width="9.140625" style="2"/>
    <col min="3329" max="3329" width="2" style="2" customWidth="1"/>
    <col min="3330" max="3330" width="15" style="2" customWidth="1"/>
    <col min="3331" max="3331" width="15.85546875" style="2" customWidth="1"/>
    <col min="3332" max="3332" width="14.5703125" style="2" customWidth="1"/>
    <col min="3333" max="3333" width="13.5703125" style="2" customWidth="1"/>
    <col min="3334" max="3334" width="19.42578125" style="2" customWidth="1"/>
    <col min="3335" max="3335" width="12.85546875" style="2" customWidth="1"/>
    <col min="3336" max="3584" width="9.140625" style="2"/>
    <col min="3585" max="3585" width="2" style="2" customWidth="1"/>
    <col min="3586" max="3586" width="15" style="2" customWidth="1"/>
    <col min="3587" max="3587" width="15.85546875" style="2" customWidth="1"/>
    <col min="3588" max="3588" width="14.5703125" style="2" customWidth="1"/>
    <col min="3589" max="3589" width="13.5703125" style="2" customWidth="1"/>
    <col min="3590" max="3590" width="19.42578125" style="2" customWidth="1"/>
    <col min="3591" max="3591" width="12.85546875" style="2" customWidth="1"/>
    <col min="3592" max="3840" width="9.140625" style="2"/>
    <col min="3841" max="3841" width="2" style="2" customWidth="1"/>
    <col min="3842" max="3842" width="15" style="2" customWidth="1"/>
    <col min="3843" max="3843" width="15.85546875" style="2" customWidth="1"/>
    <col min="3844" max="3844" width="14.5703125" style="2" customWidth="1"/>
    <col min="3845" max="3845" width="13.5703125" style="2" customWidth="1"/>
    <col min="3846" max="3846" width="19.42578125" style="2" customWidth="1"/>
    <col min="3847" max="3847" width="12.85546875" style="2" customWidth="1"/>
    <col min="3848" max="4096" width="9.140625" style="2"/>
    <col min="4097" max="4097" width="2" style="2" customWidth="1"/>
    <col min="4098" max="4098" width="15" style="2" customWidth="1"/>
    <col min="4099" max="4099" width="15.85546875" style="2" customWidth="1"/>
    <col min="4100" max="4100" width="14.5703125" style="2" customWidth="1"/>
    <col min="4101" max="4101" width="13.5703125" style="2" customWidth="1"/>
    <col min="4102" max="4102" width="19.42578125" style="2" customWidth="1"/>
    <col min="4103" max="4103" width="12.85546875" style="2" customWidth="1"/>
    <col min="4104" max="4352" width="9.140625" style="2"/>
    <col min="4353" max="4353" width="2" style="2" customWidth="1"/>
    <col min="4354" max="4354" width="15" style="2" customWidth="1"/>
    <col min="4355" max="4355" width="15.85546875" style="2" customWidth="1"/>
    <col min="4356" max="4356" width="14.5703125" style="2" customWidth="1"/>
    <col min="4357" max="4357" width="13.5703125" style="2" customWidth="1"/>
    <col min="4358" max="4358" width="19.42578125" style="2" customWidth="1"/>
    <col min="4359" max="4359" width="12.85546875" style="2" customWidth="1"/>
    <col min="4360" max="4608" width="9.140625" style="2"/>
    <col min="4609" max="4609" width="2" style="2" customWidth="1"/>
    <col min="4610" max="4610" width="15" style="2" customWidth="1"/>
    <col min="4611" max="4611" width="15.85546875" style="2" customWidth="1"/>
    <col min="4612" max="4612" width="14.5703125" style="2" customWidth="1"/>
    <col min="4613" max="4613" width="13.5703125" style="2" customWidth="1"/>
    <col min="4614" max="4614" width="19.42578125" style="2" customWidth="1"/>
    <col min="4615" max="4615" width="12.85546875" style="2" customWidth="1"/>
    <col min="4616" max="4864" width="9.140625" style="2"/>
    <col min="4865" max="4865" width="2" style="2" customWidth="1"/>
    <col min="4866" max="4866" width="15" style="2" customWidth="1"/>
    <col min="4867" max="4867" width="15.85546875" style="2" customWidth="1"/>
    <col min="4868" max="4868" width="14.5703125" style="2" customWidth="1"/>
    <col min="4869" max="4869" width="13.5703125" style="2" customWidth="1"/>
    <col min="4870" max="4870" width="19.42578125" style="2" customWidth="1"/>
    <col min="4871" max="4871" width="12.85546875" style="2" customWidth="1"/>
    <col min="4872" max="5120" width="9.140625" style="2"/>
    <col min="5121" max="5121" width="2" style="2" customWidth="1"/>
    <col min="5122" max="5122" width="15" style="2" customWidth="1"/>
    <col min="5123" max="5123" width="15.85546875" style="2" customWidth="1"/>
    <col min="5124" max="5124" width="14.5703125" style="2" customWidth="1"/>
    <col min="5125" max="5125" width="13.5703125" style="2" customWidth="1"/>
    <col min="5126" max="5126" width="19.42578125" style="2" customWidth="1"/>
    <col min="5127" max="5127" width="12.85546875" style="2" customWidth="1"/>
    <col min="5128" max="5376" width="9.140625" style="2"/>
    <col min="5377" max="5377" width="2" style="2" customWidth="1"/>
    <col min="5378" max="5378" width="15" style="2" customWidth="1"/>
    <col min="5379" max="5379" width="15.85546875" style="2" customWidth="1"/>
    <col min="5380" max="5380" width="14.5703125" style="2" customWidth="1"/>
    <col min="5381" max="5381" width="13.5703125" style="2" customWidth="1"/>
    <col min="5382" max="5382" width="19.42578125" style="2" customWidth="1"/>
    <col min="5383" max="5383" width="12.85546875" style="2" customWidth="1"/>
    <col min="5384" max="5632" width="9.140625" style="2"/>
    <col min="5633" max="5633" width="2" style="2" customWidth="1"/>
    <col min="5634" max="5634" width="15" style="2" customWidth="1"/>
    <col min="5635" max="5635" width="15.85546875" style="2" customWidth="1"/>
    <col min="5636" max="5636" width="14.5703125" style="2" customWidth="1"/>
    <col min="5637" max="5637" width="13.5703125" style="2" customWidth="1"/>
    <col min="5638" max="5638" width="19.42578125" style="2" customWidth="1"/>
    <col min="5639" max="5639" width="12.85546875" style="2" customWidth="1"/>
    <col min="5640" max="5888" width="9.140625" style="2"/>
    <col min="5889" max="5889" width="2" style="2" customWidth="1"/>
    <col min="5890" max="5890" width="15" style="2" customWidth="1"/>
    <col min="5891" max="5891" width="15.85546875" style="2" customWidth="1"/>
    <col min="5892" max="5892" width="14.5703125" style="2" customWidth="1"/>
    <col min="5893" max="5893" width="13.5703125" style="2" customWidth="1"/>
    <col min="5894" max="5894" width="19.42578125" style="2" customWidth="1"/>
    <col min="5895" max="5895" width="12.85546875" style="2" customWidth="1"/>
    <col min="5896" max="6144" width="9.140625" style="2"/>
    <col min="6145" max="6145" width="2" style="2" customWidth="1"/>
    <col min="6146" max="6146" width="15" style="2" customWidth="1"/>
    <col min="6147" max="6147" width="15.85546875" style="2" customWidth="1"/>
    <col min="6148" max="6148" width="14.5703125" style="2" customWidth="1"/>
    <col min="6149" max="6149" width="13.5703125" style="2" customWidth="1"/>
    <col min="6150" max="6150" width="19.42578125" style="2" customWidth="1"/>
    <col min="6151" max="6151" width="12.85546875" style="2" customWidth="1"/>
    <col min="6152" max="6400" width="9.140625" style="2"/>
    <col min="6401" max="6401" width="2" style="2" customWidth="1"/>
    <col min="6402" max="6402" width="15" style="2" customWidth="1"/>
    <col min="6403" max="6403" width="15.85546875" style="2" customWidth="1"/>
    <col min="6404" max="6404" width="14.5703125" style="2" customWidth="1"/>
    <col min="6405" max="6405" width="13.5703125" style="2" customWidth="1"/>
    <col min="6406" max="6406" width="19.42578125" style="2" customWidth="1"/>
    <col min="6407" max="6407" width="12.85546875" style="2" customWidth="1"/>
    <col min="6408" max="6656" width="9.140625" style="2"/>
    <col min="6657" max="6657" width="2" style="2" customWidth="1"/>
    <col min="6658" max="6658" width="15" style="2" customWidth="1"/>
    <col min="6659" max="6659" width="15.85546875" style="2" customWidth="1"/>
    <col min="6660" max="6660" width="14.5703125" style="2" customWidth="1"/>
    <col min="6661" max="6661" width="13.5703125" style="2" customWidth="1"/>
    <col min="6662" max="6662" width="19.42578125" style="2" customWidth="1"/>
    <col min="6663" max="6663" width="12.85546875" style="2" customWidth="1"/>
    <col min="6664" max="6912" width="9.140625" style="2"/>
    <col min="6913" max="6913" width="2" style="2" customWidth="1"/>
    <col min="6914" max="6914" width="15" style="2" customWidth="1"/>
    <col min="6915" max="6915" width="15.85546875" style="2" customWidth="1"/>
    <col min="6916" max="6916" width="14.5703125" style="2" customWidth="1"/>
    <col min="6917" max="6917" width="13.5703125" style="2" customWidth="1"/>
    <col min="6918" max="6918" width="19.42578125" style="2" customWidth="1"/>
    <col min="6919" max="6919" width="12.85546875" style="2" customWidth="1"/>
    <col min="6920" max="7168" width="9.140625" style="2"/>
    <col min="7169" max="7169" width="2" style="2" customWidth="1"/>
    <col min="7170" max="7170" width="15" style="2" customWidth="1"/>
    <col min="7171" max="7171" width="15.85546875" style="2" customWidth="1"/>
    <col min="7172" max="7172" width="14.5703125" style="2" customWidth="1"/>
    <col min="7173" max="7173" width="13.5703125" style="2" customWidth="1"/>
    <col min="7174" max="7174" width="19.42578125" style="2" customWidth="1"/>
    <col min="7175" max="7175" width="12.85546875" style="2" customWidth="1"/>
    <col min="7176" max="7424" width="9.140625" style="2"/>
    <col min="7425" max="7425" width="2" style="2" customWidth="1"/>
    <col min="7426" max="7426" width="15" style="2" customWidth="1"/>
    <col min="7427" max="7427" width="15.85546875" style="2" customWidth="1"/>
    <col min="7428" max="7428" width="14.5703125" style="2" customWidth="1"/>
    <col min="7429" max="7429" width="13.5703125" style="2" customWidth="1"/>
    <col min="7430" max="7430" width="19.42578125" style="2" customWidth="1"/>
    <col min="7431" max="7431" width="12.85546875" style="2" customWidth="1"/>
    <col min="7432" max="7680" width="9.140625" style="2"/>
    <col min="7681" max="7681" width="2" style="2" customWidth="1"/>
    <col min="7682" max="7682" width="15" style="2" customWidth="1"/>
    <col min="7683" max="7683" width="15.85546875" style="2" customWidth="1"/>
    <col min="7684" max="7684" width="14.5703125" style="2" customWidth="1"/>
    <col min="7685" max="7685" width="13.5703125" style="2" customWidth="1"/>
    <col min="7686" max="7686" width="19.42578125" style="2" customWidth="1"/>
    <col min="7687" max="7687" width="12.85546875" style="2" customWidth="1"/>
    <col min="7688" max="7936" width="9.140625" style="2"/>
    <col min="7937" max="7937" width="2" style="2" customWidth="1"/>
    <col min="7938" max="7938" width="15" style="2" customWidth="1"/>
    <col min="7939" max="7939" width="15.85546875" style="2" customWidth="1"/>
    <col min="7940" max="7940" width="14.5703125" style="2" customWidth="1"/>
    <col min="7941" max="7941" width="13.5703125" style="2" customWidth="1"/>
    <col min="7942" max="7942" width="19.42578125" style="2" customWidth="1"/>
    <col min="7943" max="7943" width="12.85546875" style="2" customWidth="1"/>
    <col min="7944" max="8192" width="9.140625" style="2"/>
    <col min="8193" max="8193" width="2" style="2" customWidth="1"/>
    <col min="8194" max="8194" width="15" style="2" customWidth="1"/>
    <col min="8195" max="8195" width="15.85546875" style="2" customWidth="1"/>
    <col min="8196" max="8196" width="14.5703125" style="2" customWidth="1"/>
    <col min="8197" max="8197" width="13.5703125" style="2" customWidth="1"/>
    <col min="8198" max="8198" width="19.42578125" style="2" customWidth="1"/>
    <col min="8199" max="8199" width="12.85546875" style="2" customWidth="1"/>
    <col min="8200" max="8448" width="9.140625" style="2"/>
    <col min="8449" max="8449" width="2" style="2" customWidth="1"/>
    <col min="8450" max="8450" width="15" style="2" customWidth="1"/>
    <col min="8451" max="8451" width="15.85546875" style="2" customWidth="1"/>
    <col min="8452" max="8452" width="14.5703125" style="2" customWidth="1"/>
    <col min="8453" max="8453" width="13.5703125" style="2" customWidth="1"/>
    <col min="8454" max="8454" width="19.42578125" style="2" customWidth="1"/>
    <col min="8455" max="8455" width="12.85546875" style="2" customWidth="1"/>
    <col min="8456" max="8704" width="9.140625" style="2"/>
    <col min="8705" max="8705" width="2" style="2" customWidth="1"/>
    <col min="8706" max="8706" width="15" style="2" customWidth="1"/>
    <col min="8707" max="8707" width="15.85546875" style="2" customWidth="1"/>
    <col min="8708" max="8708" width="14.5703125" style="2" customWidth="1"/>
    <col min="8709" max="8709" width="13.5703125" style="2" customWidth="1"/>
    <col min="8710" max="8710" width="19.42578125" style="2" customWidth="1"/>
    <col min="8711" max="8711" width="12.85546875" style="2" customWidth="1"/>
    <col min="8712" max="8960" width="9.140625" style="2"/>
    <col min="8961" max="8961" width="2" style="2" customWidth="1"/>
    <col min="8962" max="8962" width="15" style="2" customWidth="1"/>
    <col min="8963" max="8963" width="15.85546875" style="2" customWidth="1"/>
    <col min="8964" max="8964" width="14.5703125" style="2" customWidth="1"/>
    <col min="8965" max="8965" width="13.5703125" style="2" customWidth="1"/>
    <col min="8966" max="8966" width="19.42578125" style="2" customWidth="1"/>
    <col min="8967" max="8967" width="12.85546875" style="2" customWidth="1"/>
    <col min="8968" max="9216" width="9.140625" style="2"/>
    <col min="9217" max="9217" width="2" style="2" customWidth="1"/>
    <col min="9218" max="9218" width="15" style="2" customWidth="1"/>
    <col min="9219" max="9219" width="15.85546875" style="2" customWidth="1"/>
    <col min="9220" max="9220" width="14.5703125" style="2" customWidth="1"/>
    <col min="9221" max="9221" width="13.5703125" style="2" customWidth="1"/>
    <col min="9222" max="9222" width="19.42578125" style="2" customWidth="1"/>
    <col min="9223" max="9223" width="12.85546875" style="2" customWidth="1"/>
    <col min="9224" max="9472" width="9.140625" style="2"/>
    <col min="9473" max="9473" width="2" style="2" customWidth="1"/>
    <col min="9474" max="9474" width="15" style="2" customWidth="1"/>
    <col min="9475" max="9475" width="15.85546875" style="2" customWidth="1"/>
    <col min="9476" max="9476" width="14.5703125" style="2" customWidth="1"/>
    <col min="9477" max="9477" width="13.5703125" style="2" customWidth="1"/>
    <col min="9478" max="9478" width="19.42578125" style="2" customWidth="1"/>
    <col min="9479" max="9479" width="12.85546875" style="2" customWidth="1"/>
    <col min="9480" max="9728" width="9.140625" style="2"/>
    <col min="9729" max="9729" width="2" style="2" customWidth="1"/>
    <col min="9730" max="9730" width="15" style="2" customWidth="1"/>
    <col min="9731" max="9731" width="15.85546875" style="2" customWidth="1"/>
    <col min="9732" max="9732" width="14.5703125" style="2" customWidth="1"/>
    <col min="9733" max="9733" width="13.5703125" style="2" customWidth="1"/>
    <col min="9734" max="9734" width="19.42578125" style="2" customWidth="1"/>
    <col min="9735" max="9735" width="12.85546875" style="2" customWidth="1"/>
    <col min="9736" max="9984" width="9.140625" style="2"/>
    <col min="9985" max="9985" width="2" style="2" customWidth="1"/>
    <col min="9986" max="9986" width="15" style="2" customWidth="1"/>
    <col min="9987" max="9987" width="15.85546875" style="2" customWidth="1"/>
    <col min="9988" max="9988" width="14.5703125" style="2" customWidth="1"/>
    <col min="9989" max="9989" width="13.5703125" style="2" customWidth="1"/>
    <col min="9990" max="9990" width="19.42578125" style="2" customWidth="1"/>
    <col min="9991" max="9991" width="12.85546875" style="2" customWidth="1"/>
    <col min="9992" max="10240" width="9.140625" style="2"/>
    <col min="10241" max="10241" width="2" style="2" customWidth="1"/>
    <col min="10242" max="10242" width="15" style="2" customWidth="1"/>
    <col min="10243" max="10243" width="15.85546875" style="2" customWidth="1"/>
    <col min="10244" max="10244" width="14.5703125" style="2" customWidth="1"/>
    <col min="10245" max="10245" width="13.5703125" style="2" customWidth="1"/>
    <col min="10246" max="10246" width="19.42578125" style="2" customWidth="1"/>
    <col min="10247" max="10247" width="12.85546875" style="2" customWidth="1"/>
    <col min="10248" max="10496" width="9.140625" style="2"/>
    <col min="10497" max="10497" width="2" style="2" customWidth="1"/>
    <col min="10498" max="10498" width="15" style="2" customWidth="1"/>
    <col min="10499" max="10499" width="15.85546875" style="2" customWidth="1"/>
    <col min="10500" max="10500" width="14.5703125" style="2" customWidth="1"/>
    <col min="10501" max="10501" width="13.5703125" style="2" customWidth="1"/>
    <col min="10502" max="10502" width="19.42578125" style="2" customWidth="1"/>
    <col min="10503" max="10503" width="12.85546875" style="2" customWidth="1"/>
    <col min="10504" max="10752" width="9.140625" style="2"/>
    <col min="10753" max="10753" width="2" style="2" customWidth="1"/>
    <col min="10754" max="10754" width="15" style="2" customWidth="1"/>
    <col min="10755" max="10755" width="15.85546875" style="2" customWidth="1"/>
    <col min="10756" max="10756" width="14.5703125" style="2" customWidth="1"/>
    <col min="10757" max="10757" width="13.5703125" style="2" customWidth="1"/>
    <col min="10758" max="10758" width="19.42578125" style="2" customWidth="1"/>
    <col min="10759" max="10759" width="12.85546875" style="2" customWidth="1"/>
    <col min="10760" max="11008" width="9.140625" style="2"/>
    <col min="11009" max="11009" width="2" style="2" customWidth="1"/>
    <col min="11010" max="11010" width="15" style="2" customWidth="1"/>
    <col min="11011" max="11011" width="15.85546875" style="2" customWidth="1"/>
    <col min="11012" max="11012" width="14.5703125" style="2" customWidth="1"/>
    <col min="11013" max="11013" width="13.5703125" style="2" customWidth="1"/>
    <col min="11014" max="11014" width="19.42578125" style="2" customWidth="1"/>
    <col min="11015" max="11015" width="12.85546875" style="2" customWidth="1"/>
    <col min="11016" max="11264" width="9.140625" style="2"/>
    <col min="11265" max="11265" width="2" style="2" customWidth="1"/>
    <col min="11266" max="11266" width="15" style="2" customWidth="1"/>
    <col min="11267" max="11267" width="15.85546875" style="2" customWidth="1"/>
    <col min="11268" max="11268" width="14.5703125" style="2" customWidth="1"/>
    <col min="11269" max="11269" width="13.5703125" style="2" customWidth="1"/>
    <col min="11270" max="11270" width="19.42578125" style="2" customWidth="1"/>
    <col min="11271" max="11271" width="12.85546875" style="2" customWidth="1"/>
    <col min="11272" max="11520" width="9.140625" style="2"/>
    <col min="11521" max="11521" width="2" style="2" customWidth="1"/>
    <col min="11522" max="11522" width="15" style="2" customWidth="1"/>
    <col min="11523" max="11523" width="15.85546875" style="2" customWidth="1"/>
    <col min="11524" max="11524" width="14.5703125" style="2" customWidth="1"/>
    <col min="11525" max="11525" width="13.5703125" style="2" customWidth="1"/>
    <col min="11526" max="11526" width="19.42578125" style="2" customWidth="1"/>
    <col min="11527" max="11527" width="12.85546875" style="2" customWidth="1"/>
    <col min="11528" max="11776" width="9.140625" style="2"/>
    <col min="11777" max="11777" width="2" style="2" customWidth="1"/>
    <col min="11778" max="11778" width="15" style="2" customWidth="1"/>
    <col min="11779" max="11779" width="15.85546875" style="2" customWidth="1"/>
    <col min="11780" max="11780" width="14.5703125" style="2" customWidth="1"/>
    <col min="11781" max="11781" width="13.5703125" style="2" customWidth="1"/>
    <col min="11782" max="11782" width="19.42578125" style="2" customWidth="1"/>
    <col min="11783" max="11783" width="12.85546875" style="2" customWidth="1"/>
    <col min="11784" max="12032" width="9.140625" style="2"/>
    <col min="12033" max="12033" width="2" style="2" customWidth="1"/>
    <col min="12034" max="12034" width="15" style="2" customWidth="1"/>
    <col min="12035" max="12035" width="15.85546875" style="2" customWidth="1"/>
    <col min="12036" max="12036" width="14.5703125" style="2" customWidth="1"/>
    <col min="12037" max="12037" width="13.5703125" style="2" customWidth="1"/>
    <col min="12038" max="12038" width="19.42578125" style="2" customWidth="1"/>
    <col min="12039" max="12039" width="12.85546875" style="2" customWidth="1"/>
    <col min="12040" max="12288" width="9.140625" style="2"/>
    <col min="12289" max="12289" width="2" style="2" customWidth="1"/>
    <col min="12290" max="12290" width="15" style="2" customWidth="1"/>
    <col min="12291" max="12291" width="15.85546875" style="2" customWidth="1"/>
    <col min="12292" max="12292" width="14.5703125" style="2" customWidth="1"/>
    <col min="12293" max="12293" width="13.5703125" style="2" customWidth="1"/>
    <col min="12294" max="12294" width="19.42578125" style="2" customWidth="1"/>
    <col min="12295" max="12295" width="12.85546875" style="2" customWidth="1"/>
    <col min="12296" max="12544" width="9.140625" style="2"/>
    <col min="12545" max="12545" width="2" style="2" customWidth="1"/>
    <col min="12546" max="12546" width="15" style="2" customWidth="1"/>
    <col min="12547" max="12547" width="15.85546875" style="2" customWidth="1"/>
    <col min="12548" max="12548" width="14.5703125" style="2" customWidth="1"/>
    <col min="12549" max="12549" width="13.5703125" style="2" customWidth="1"/>
    <col min="12550" max="12550" width="19.42578125" style="2" customWidth="1"/>
    <col min="12551" max="12551" width="12.85546875" style="2" customWidth="1"/>
    <col min="12552" max="12800" width="9.140625" style="2"/>
    <col min="12801" max="12801" width="2" style="2" customWidth="1"/>
    <col min="12802" max="12802" width="15" style="2" customWidth="1"/>
    <col min="12803" max="12803" width="15.85546875" style="2" customWidth="1"/>
    <col min="12804" max="12804" width="14.5703125" style="2" customWidth="1"/>
    <col min="12805" max="12805" width="13.5703125" style="2" customWidth="1"/>
    <col min="12806" max="12806" width="19.42578125" style="2" customWidth="1"/>
    <col min="12807" max="12807" width="12.85546875" style="2" customWidth="1"/>
    <col min="12808" max="13056" width="9.140625" style="2"/>
    <col min="13057" max="13057" width="2" style="2" customWidth="1"/>
    <col min="13058" max="13058" width="15" style="2" customWidth="1"/>
    <col min="13059" max="13059" width="15.85546875" style="2" customWidth="1"/>
    <col min="13060" max="13060" width="14.5703125" style="2" customWidth="1"/>
    <col min="13061" max="13061" width="13.5703125" style="2" customWidth="1"/>
    <col min="13062" max="13062" width="19.42578125" style="2" customWidth="1"/>
    <col min="13063" max="13063" width="12.85546875" style="2" customWidth="1"/>
    <col min="13064" max="13312" width="9.140625" style="2"/>
    <col min="13313" max="13313" width="2" style="2" customWidth="1"/>
    <col min="13314" max="13314" width="15" style="2" customWidth="1"/>
    <col min="13315" max="13315" width="15.85546875" style="2" customWidth="1"/>
    <col min="13316" max="13316" width="14.5703125" style="2" customWidth="1"/>
    <col min="13317" max="13317" width="13.5703125" style="2" customWidth="1"/>
    <col min="13318" max="13318" width="19.42578125" style="2" customWidth="1"/>
    <col min="13319" max="13319" width="12.85546875" style="2" customWidth="1"/>
    <col min="13320" max="13568" width="9.140625" style="2"/>
    <col min="13569" max="13569" width="2" style="2" customWidth="1"/>
    <col min="13570" max="13570" width="15" style="2" customWidth="1"/>
    <col min="13571" max="13571" width="15.85546875" style="2" customWidth="1"/>
    <col min="13572" max="13572" width="14.5703125" style="2" customWidth="1"/>
    <col min="13573" max="13573" width="13.5703125" style="2" customWidth="1"/>
    <col min="13574" max="13574" width="19.42578125" style="2" customWidth="1"/>
    <col min="13575" max="13575" width="12.85546875" style="2" customWidth="1"/>
    <col min="13576" max="13824" width="9.140625" style="2"/>
    <col min="13825" max="13825" width="2" style="2" customWidth="1"/>
    <col min="13826" max="13826" width="15" style="2" customWidth="1"/>
    <col min="13827" max="13827" width="15.85546875" style="2" customWidth="1"/>
    <col min="13828" max="13828" width="14.5703125" style="2" customWidth="1"/>
    <col min="13829" max="13829" width="13.5703125" style="2" customWidth="1"/>
    <col min="13830" max="13830" width="19.42578125" style="2" customWidth="1"/>
    <col min="13831" max="13831" width="12.85546875" style="2" customWidth="1"/>
    <col min="13832" max="14080" width="9.140625" style="2"/>
    <col min="14081" max="14081" width="2" style="2" customWidth="1"/>
    <col min="14082" max="14082" width="15" style="2" customWidth="1"/>
    <col min="14083" max="14083" width="15.85546875" style="2" customWidth="1"/>
    <col min="14084" max="14084" width="14.5703125" style="2" customWidth="1"/>
    <col min="14085" max="14085" width="13.5703125" style="2" customWidth="1"/>
    <col min="14086" max="14086" width="19.42578125" style="2" customWidth="1"/>
    <col min="14087" max="14087" width="12.85546875" style="2" customWidth="1"/>
    <col min="14088" max="14336" width="9.140625" style="2"/>
    <col min="14337" max="14337" width="2" style="2" customWidth="1"/>
    <col min="14338" max="14338" width="15" style="2" customWidth="1"/>
    <col min="14339" max="14339" width="15.85546875" style="2" customWidth="1"/>
    <col min="14340" max="14340" width="14.5703125" style="2" customWidth="1"/>
    <col min="14341" max="14341" width="13.5703125" style="2" customWidth="1"/>
    <col min="14342" max="14342" width="19.42578125" style="2" customWidth="1"/>
    <col min="14343" max="14343" width="12.85546875" style="2" customWidth="1"/>
    <col min="14344" max="14592" width="9.140625" style="2"/>
    <col min="14593" max="14593" width="2" style="2" customWidth="1"/>
    <col min="14594" max="14594" width="15" style="2" customWidth="1"/>
    <col min="14595" max="14595" width="15.85546875" style="2" customWidth="1"/>
    <col min="14596" max="14596" width="14.5703125" style="2" customWidth="1"/>
    <col min="14597" max="14597" width="13.5703125" style="2" customWidth="1"/>
    <col min="14598" max="14598" width="19.42578125" style="2" customWidth="1"/>
    <col min="14599" max="14599" width="12.85546875" style="2" customWidth="1"/>
    <col min="14600" max="14848" width="9.140625" style="2"/>
    <col min="14849" max="14849" width="2" style="2" customWidth="1"/>
    <col min="14850" max="14850" width="15" style="2" customWidth="1"/>
    <col min="14851" max="14851" width="15.85546875" style="2" customWidth="1"/>
    <col min="14852" max="14852" width="14.5703125" style="2" customWidth="1"/>
    <col min="14853" max="14853" width="13.5703125" style="2" customWidth="1"/>
    <col min="14854" max="14854" width="19.42578125" style="2" customWidth="1"/>
    <col min="14855" max="14855" width="12.85546875" style="2" customWidth="1"/>
    <col min="14856" max="15104" width="9.140625" style="2"/>
    <col min="15105" max="15105" width="2" style="2" customWidth="1"/>
    <col min="15106" max="15106" width="15" style="2" customWidth="1"/>
    <col min="15107" max="15107" width="15.85546875" style="2" customWidth="1"/>
    <col min="15108" max="15108" width="14.5703125" style="2" customWidth="1"/>
    <col min="15109" max="15109" width="13.5703125" style="2" customWidth="1"/>
    <col min="15110" max="15110" width="19.42578125" style="2" customWidth="1"/>
    <col min="15111" max="15111" width="12.85546875" style="2" customWidth="1"/>
    <col min="15112" max="15360" width="9.140625" style="2"/>
    <col min="15361" max="15361" width="2" style="2" customWidth="1"/>
    <col min="15362" max="15362" width="15" style="2" customWidth="1"/>
    <col min="15363" max="15363" width="15.85546875" style="2" customWidth="1"/>
    <col min="15364" max="15364" width="14.5703125" style="2" customWidth="1"/>
    <col min="15365" max="15365" width="13.5703125" style="2" customWidth="1"/>
    <col min="15366" max="15366" width="19.42578125" style="2" customWidth="1"/>
    <col min="15367" max="15367" width="12.85546875" style="2" customWidth="1"/>
    <col min="15368" max="15616" width="9.140625" style="2"/>
    <col min="15617" max="15617" width="2" style="2" customWidth="1"/>
    <col min="15618" max="15618" width="15" style="2" customWidth="1"/>
    <col min="15619" max="15619" width="15.85546875" style="2" customWidth="1"/>
    <col min="15620" max="15620" width="14.5703125" style="2" customWidth="1"/>
    <col min="15621" max="15621" width="13.5703125" style="2" customWidth="1"/>
    <col min="15622" max="15622" width="19.42578125" style="2" customWidth="1"/>
    <col min="15623" max="15623" width="12.85546875" style="2" customWidth="1"/>
    <col min="15624" max="15872" width="9.140625" style="2"/>
    <col min="15873" max="15873" width="2" style="2" customWidth="1"/>
    <col min="15874" max="15874" width="15" style="2" customWidth="1"/>
    <col min="15875" max="15875" width="15.85546875" style="2" customWidth="1"/>
    <col min="15876" max="15876" width="14.5703125" style="2" customWidth="1"/>
    <col min="15877" max="15877" width="13.5703125" style="2" customWidth="1"/>
    <col min="15878" max="15878" width="19.42578125" style="2" customWidth="1"/>
    <col min="15879" max="15879" width="12.85546875" style="2" customWidth="1"/>
    <col min="15880" max="16128" width="9.140625" style="2"/>
    <col min="16129" max="16129" width="2" style="2" customWidth="1"/>
    <col min="16130" max="16130" width="15" style="2" customWidth="1"/>
    <col min="16131" max="16131" width="15.85546875" style="2" customWidth="1"/>
    <col min="16132" max="16132" width="14.5703125" style="2" customWidth="1"/>
    <col min="16133" max="16133" width="13.5703125" style="2" customWidth="1"/>
    <col min="16134" max="16134" width="19.42578125" style="2" customWidth="1"/>
    <col min="16135" max="16135" width="12.85546875" style="2" customWidth="1"/>
    <col min="16136" max="16384" width="9.140625" style="2"/>
  </cols>
  <sheetData>
    <row r="1" spans="1:57" ht="21.75" customHeight="1" x14ac:dyDescent="0.25">
      <c r="A1" s="1" t="s">
        <v>0</v>
      </c>
      <c r="B1" s="1"/>
      <c r="C1" s="1"/>
      <c r="D1" s="1"/>
      <c r="E1" s="1"/>
      <c r="F1" s="1"/>
      <c r="G1" s="1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4</v>
      </c>
      <c r="G4" s="10"/>
    </row>
    <row r="5" spans="1:57" ht="12.95" customHeight="1" x14ac:dyDescent="0.2">
      <c r="A5" s="11" t="s">
        <v>5</v>
      </c>
      <c r="B5" s="12"/>
      <c r="C5" s="13" t="s">
        <v>6</v>
      </c>
      <c r="D5" s="13"/>
      <c r="E5" s="13"/>
      <c r="F5" s="14" t="s">
        <v>7</v>
      </c>
      <c r="G5" s="15"/>
    </row>
    <row r="6" spans="1:57" ht="54" customHeight="1" x14ac:dyDescent="0.2">
      <c r="A6" s="7"/>
      <c r="B6" s="8"/>
      <c r="C6" s="16" t="s">
        <v>8</v>
      </c>
      <c r="D6" s="16"/>
      <c r="E6" s="16"/>
      <c r="F6" s="17"/>
      <c r="G6" s="10"/>
    </row>
    <row r="7" spans="1:57" x14ac:dyDescent="0.2">
      <c r="A7" s="11" t="s">
        <v>9</v>
      </c>
      <c r="B7" s="13"/>
      <c r="C7" s="18" t="s">
        <v>10</v>
      </c>
      <c r="D7" s="18"/>
      <c r="E7" s="14" t="s">
        <v>11</v>
      </c>
      <c r="F7" s="13"/>
      <c r="G7" s="15">
        <v>0</v>
      </c>
    </row>
    <row r="8" spans="1:57" x14ac:dyDescent="0.2">
      <c r="A8" s="11" t="s">
        <v>12</v>
      </c>
      <c r="B8" s="13"/>
      <c r="C8" s="18" t="s">
        <v>167</v>
      </c>
      <c r="D8" s="18"/>
      <c r="E8" s="14" t="s">
        <v>13</v>
      </c>
      <c r="F8" s="13"/>
      <c r="G8" s="19">
        <f>IF(PocetMJ=0,0,ROUND((F30+F32)/PocetMJ,1))</f>
        <v>0</v>
      </c>
    </row>
    <row r="9" spans="1:57" x14ac:dyDescent="0.2">
      <c r="A9" s="20" t="s">
        <v>14</v>
      </c>
      <c r="B9" s="21"/>
      <c r="C9" s="21"/>
      <c r="D9" s="21"/>
      <c r="E9" s="22" t="s">
        <v>15</v>
      </c>
      <c r="F9" s="21"/>
      <c r="G9" s="23"/>
    </row>
    <row r="10" spans="1:57" x14ac:dyDescent="0.2">
      <c r="A10" s="24" t="s">
        <v>16</v>
      </c>
      <c r="C10" s="2" t="s">
        <v>17</v>
      </c>
      <c r="E10" s="25" t="s">
        <v>18</v>
      </c>
      <c r="G10" s="10"/>
      <c r="BA10" s="26"/>
      <c r="BB10" s="26"/>
      <c r="BC10" s="26"/>
      <c r="BD10" s="26"/>
      <c r="BE10" s="26"/>
    </row>
    <row r="11" spans="1:57" x14ac:dyDescent="0.2">
      <c r="A11" s="24"/>
      <c r="E11" s="27"/>
      <c r="F11" s="27"/>
      <c r="G11" s="27"/>
    </row>
    <row r="12" spans="1:57" ht="28.5" customHeight="1" thickBot="1" x14ac:dyDescent="0.25">
      <c r="A12" s="28" t="s">
        <v>19</v>
      </c>
      <c r="B12" s="28"/>
      <c r="C12" s="28"/>
      <c r="D12" s="28"/>
      <c r="E12" s="28"/>
      <c r="F12" s="28"/>
      <c r="G12" s="28"/>
    </row>
    <row r="13" spans="1:57" ht="17.25" customHeight="1" thickBot="1" x14ac:dyDescent="0.25">
      <c r="A13" s="29" t="s">
        <v>20</v>
      </c>
      <c r="B13" s="30"/>
      <c r="C13" s="31"/>
      <c r="D13" s="32" t="s">
        <v>21</v>
      </c>
      <c r="E13" s="32"/>
      <c r="F13" s="32"/>
      <c r="G13" s="32"/>
    </row>
    <row r="14" spans="1:57" ht="15.95" customHeight="1" x14ac:dyDescent="0.2">
      <c r="A14" s="33"/>
      <c r="B14" s="34" t="s">
        <v>22</v>
      </c>
      <c r="C14" s="35">
        <f>Rekapitulace!$G$12</f>
        <v>0</v>
      </c>
      <c r="D14" s="36"/>
      <c r="E14" s="37"/>
      <c r="F14" s="38"/>
      <c r="G14" s="35"/>
    </row>
    <row r="15" spans="1:57" ht="15.95" customHeight="1" x14ac:dyDescent="0.2">
      <c r="A15" s="39" t="s">
        <v>23</v>
      </c>
      <c r="B15" s="34" t="s">
        <v>24</v>
      </c>
      <c r="C15" s="35">
        <f>Rekapitulace!$H$9</f>
        <v>0</v>
      </c>
      <c r="D15" s="20"/>
      <c r="E15" s="40"/>
      <c r="F15" s="41"/>
      <c r="G15" s="35"/>
    </row>
    <row r="16" spans="1:57" ht="15.95" customHeight="1" x14ac:dyDescent="0.2">
      <c r="A16" s="39" t="s">
        <v>25</v>
      </c>
      <c r="B16" s="34" t="s">
        <v>26</v>
      </c>
      <c r="C16" s="35"/>
      <c r="D16" s="20"/>
      <c r="E16" s="40"/>
      <c r="F16" s="41"/>
      <c r="G16" s="35"/>
    </row>
    <row r="17" spans="1:7" ht="15.95" customHeight="1" x14ac:dyDescent="0.2">
      <c r="A17" s="39" t="s">
        <v>27</v>
      </c>
      <c r="B17" s="34" t="s">
        <v>28</v>
      </c>
      <c r="C17" s="35"/>
      <c r="D17" s="20"/>
      <c r="E17" s="40"/>
      <c r="F17" s="41"/>
      <c r="G17" s="35"/>
    </row>
    <row r="18" spans="1:7" ht="15.95" customHeight="1" x14ac:dyDescent="0.2">
      <c r="A18" s="42" t="s">
        <v>29</v>
      </c>
      <c r="B18" s="34"/>
      <c r="C18" s="35">
        <f>SUM(C14:C17)</f>
        <v>0</v>
      </c>
      <c r="D18" s="20"/>
      <c r="E18" s="40"/>
      <c r="F18" s="41"/>
      <c r="G18" s="35"/>
    </row>
    <row r="19" spans="1:7" ht="15.95" customHeight="1" x14ac:dyDescent="0.2">
      <c r="A19" s="42"/>
      <c r="B19" s="34"/>
      <c r="C19" s="35"/>
      <c r="D19" s="20"/>
      <c r="E19" s="40"/>
      <c r="F19" s="41"/>
      <c r="G19" s="35"/>
    </row>
    <row r="20" spans="1:7" ht="15.95" customHeight="1" x14ac:dyDescent="0.2">
      <c r="A20" s="42" t="s">
        <v>30</v>
      </c>
      <c r="B20" s="34"/>
      <c r="C20" s="35"/>
      <c r="D20" s="20"/>
      <c r="E20" s="40"/>
      <c r="F20" s="41"/>
      <c r="G20" s="35"/>
    </row>
    <row r="21" spans="1:7" ht="15.95" customHeight="1" x14ac:dyDescent="0.2">
      <c r="A21" s="24" t="s">
        <v>31</v>
      </c>
      <c r="C21" s="35">
        <f>C18+C20</f>
        <v>0</v>
      </c>
      <c r="D21" s="20" t="s">
        <v>32</v>
      </c>
      <c r="E21" s="40"/>
      <c r="F21" s="41"/>
      <c r="G21" s="35">
        <f>G22-SUM(G14:G20)</f>
        <v>0</v>
      </c>
    </row>
    <row r="22" spans="1:7" ht="15.95" customHeight="1" thickBot="1" x14ac:dyDescent="0.25">
      <c r="A22" s="20" t="s">
        <v>33</v>
      </c>
      <c r="B22" s="21"/>
      <c r="C22" s="43">
        <f>C21+G22</f>
        <v>0</v>
      </c>
      <c r="D22" s="44" t="s">
        <v>34</v>
      </c>
      <c r="E22" s="45"/>
      <c r="F22" s="46"/>
      <c r="G22" s="35">
        <f>Rekapitulace!$H$23</f>
        <v>0</v>
      </c>
    </row>
    <row r="23" spans="1:7" x14ac:dyDescent="0.2">
      <c r="A23" s="3" t="s">
        <v>35</v>
      </c>
      <c r="B23" s="5"/>
      <c r="C23" s="47" t="s">
        <v>36</v>
      </c>
      <c r="D23" s="5"/>
      <c r="E23" s="47" t="s">
        <v>37</v>
      </c>
      <c r="F23" s="5"/>
      <c r="G23" s="6"/>
    </row>
    <row r="24" spans="1:7" x14ac:dyDescent="0.2">
      <c r="A24" s="11"/>
      <c r="B24" s="13"/>
      <c r="C24" s="14" t="s">
        <v>38</v>
      </c>
      <c r="D24" s="48" t="s">
        <v>39</v>
      </c>
      <c r="E24" s="14" t="s">
        <v>38</v>
      </c>
      <c r="F24" s="13"/>
      <c r="G24" s="15"/>
    </row>
    <row r="25" spans="1:7" x14ac:dyDescent="0.2">
      <c r="A25" s="24" t="s">
        <v>40</v>
      </c>
      <c r="B25" s="49"/>
      <c r="C25" s="25" t="s">
        <v>40</v>
      </c>
      <c r="D25" s="50" t="s">
        <v>41</v>
      </c>
      <c r="E25" s="25" t="s">
        <v>40</v>
      </c>
      <c r="G25" s="10"/>
    </row>
    <row r="26" spans="1:7" x14ac:dyDescent="0.2">
      <c r="A26" s="24"/>
      <c r="B26" s="51"/>
      <c r="C26" s="25" t="s">
        <v>42</v>
      </c>
      <c r="E26" s="25" t="s">
        <v>43</v>
      </c>
      <c r="G26" s="10"/>
    </row>
    <row r="27" spans="1:7" x14ac:dyDescent="0.2">
      <c r="A27" s="24"/>
      <c r="C27" s="25"/>
      <c r="E27" s="25"/>
      <c r="G27" s="10"/>
    </row>
    <row r="28" spans="1:7" ht="97.5" customHeight="1" x14ac:dyDescent="0.2">
      <c r="A28" s="24"/>
      <c r="C28" s="25"/>
      <c r="E28" s="25"/>
      <c r="G28" s="10"/>
    </row>
    <row r="29" spans="1:7" x14ac:dyDescent="0.2">
      <c r="A29" s="11" t="s">
        <v>44</v>
      </c>
      <c r="B29" s="13"/>
      <c r="C29" s="52">
        <v>0</v>
      </c>
      <c r="D29" s="13" t="s">
        <v>45</v>
      </c>
      <c r="E29" s="14"/>
      <c r="F29" s="53">
        <v>0</v>
      </c>
      <c r="G29" s="15"/>
    </row>
    <row r="30" spans="1:7" x14ac:dyDescent="0.2">
      <c r="A30" s="11" t="s">
        <v>44</v>
      </c>
      <c r="B30" s="13"/>
      <c r="C30" s="52">
        <v>10</v>
      </c>
      <c r="D30" s="13" t="s">
        <v>45</v>
      </c>
      <c r="E30" s="14"/>
      <c r="F30" s="53">
        <v>0</v>
      </c>
      <c r="G30" s="15"/>
    </row>
    <row r="31" spans="1:7" x14ac:dyDescent="0.2">
      <c r="A31" s="11" t="s">
        <v>46</v>
      </c>
      <c r="B31" s="13"/>
      <c r="C31" s="52">
        <v>10</v>
      </c>
      <c r="D31" s="13" t="s">
        <v>45</v>
      </c>
      <c r="E31" s="14"/>
      <c r="F31" s="54">
        <f>ROUND(PRODUCT(F30,C31/100),1)</f>
        <v>0</v>
      </c>
      <c r="G31" s="23"/>
    </row>
    <row r="32" spans="1:7" x14ac:dyDescent="0.2">
      <c r="A32" s="11" t="s">
        <v>44</v>
      </c>
      <c r="B32" s="13"/>
      <c r="C32" s="52">
        <v>21</v>
      </c>
      <c r="D32" s="13" t="s">
        <v>45</v>
      </c>
      <c r="E32" s="14"/>
      <c r="F32" s="53">
        <f>C22</f>
        <v>0</v>
      </c>
      <c r="G32" s="15"/>
    </row>
    <row r="33" spans="1:7" x14ac:dyDescent="0.2">
      <c r="A33" s="11" t="s">
        <v>46</v>
      </c>
      <c r="B33" s="13"/>
      <c r="C33" s="52">
        <v>21</v>
      </c>
      <c r="D33" s="13" t="s">
        <v>45</v>
      </c>
      <c r="E33" s="14"/>
      <c r="F33" s="54">
        <f>ROUND(PRODUCT(F32,C33/100),1)</f>
        <v>0</v>
      </c>
      <c r="G33" s="23"/>
    </row>
    <row r="34" spans="1:7" s="60" customFormat="1" ht="19.5" customHeight="1" thickBot="1" x14ac:dyDescent="0.3">
      <c r="A34" s="55" t="s">
        <v>47</v>
      </c>
      <c r="B34" s="56"/>
      <c r="C34" s="56"/>
      <c r="D34" s="56"/>
      <c r="E34" s="57"/>
      <c r="F34" s="58">
        <f>CEILING(SUM(F29:F33),IF(SUM(F29:F33)&gt;=0,1,-1))</f>
        <v>0</v>
      </c>
      <c r="G34" s="59"/>
    </row>
  </sheetData>
  <sheetProtection algorithmName="SHA-512" hashValue="fH0rZxWA4q2bVHJIfD2hM3sAW7LTdyArQDWCzqaA6kV7Kx+uDV3jhmz2w6S1Tat7Lhso0rNaalRXxznkvM2E7w==" saltValue="tk0u7QzsqxzEfhVh9RSjXQ==" spinCount="100000" sheet="1" objects="1" scenarios="1"/>
  <mergeCells count="7">
    <mergeCell ref="D13:G13"/>
    <mergeCell ref="A1:G1"/>
    <mergeCell ref="C6:E6"/>
    <mergeCell ref="C7:D7"/>
    <mergeCell ref="C8:D8"/>
    <mergeCell ref="E11:G11"/>
    <mergeCell ref="A12:G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3"/>
  <sheetViews>
    <sheetView tabSelected="1" workbookViewId="0">
      <selection activeCell="G22" sqref="G22"/>
    </sheetView>
  </sheetViews>
  <sheetFormatPr defaultRowHeight="12.75" x14ac:dyDescent="0.2"/>
  <cols>
    <col min="1" max="1" width="5.85546875" style="2" customWidth="1"/>
    <col min="2" max="2" width="6.140625" style="2" customWidth="1"/>
    <col min="3" max="3" width="11.42578125" style="2" customWidth="1"/>
    <col min="4" max="4" width="24.28515625" style="2" customWidth="1"/>
    <col min="5" max="5" width="8" style="2" customWidth="1"/>
    <col min="6" max="6" width="10.85546875" style="2" customWidth="1"/>
    <col min="7" max="7" width="11.7109375" style="2" bestFit="1" customWidth="1"/>
    <col min="8" max="8" width="12.7109375" style="2" bestFit="1" customWidth="1"/>
    <col min="9" max="9" width="10.7109375" style="2" customWidth="1"/>
    <col min="10" max="256" width="9.140625" style="2"/>
    <col min="257" max="257" width="5.85546875" style="2" customWidth="1"/>
    <col min="258" max="258" width="6.140625" style="2" customWidth="1"/>
    <col min="259" max="259" width="11.42578125" style="2" customWidth="1"/>
    <col min="260" max="260" width="24.28515625" style="2" customWidth="1"/>
    <col min="261" max="261" width="8" style="2" customWidth="1"/>
    <col min="262" max="262" width="10.85546875" style="2" customWidth="1"/>
    <col min="263" max="263" width="11.7109375" style="2" bestFit="1" customWidth="1"/>
    <col min="264" max="264" width="12.7109375" style="2" bestFit="1" customWidth="1"/>
    <col min="265" max="265" width="10.7109375" style="2" customWidth="1"/>
    <col min="266" max="512" width="9.140625" style="2"/>
    <col min="513" max="513" width="5.85546875" style="2" customWidth="1"/>
    <col min="514" max="514" width="6.140625" style="2" customWidth="1"/>
    <col min="515" max="515" width="11.42578125" style="2" customWidth="1"/>
    <col min="516" max="516" width="24.28515625" style="2" customWidth="1"/>
    <col min="517" max="517" width="8" style="2" customWidth="1"/>
    <col min="518" max="518" width="10.85546875" style="2" customWidth="1"/>
    <col min="519" max="519" width="11.7109375" style="2" bestFit="1" customWidth="1"/>
    <col min="520" max="520" width="12.7109375" style="2" bestFit="1" customWidth="1"/>
    <col min="521" max="521" width="10.7109375" style="2" customWidth="1"/>
    <col min="522" max="768" width="9.140625" style="2"/>
    <col min="769" max="769" width="5.85546875" style="2" customWidth="1"/>
    <col min="770" max="770" width="6.140625" style="2" customWidth="1"/>
    <col min="771" max="771" width="11.42578125" style="2" customWidth="1"/>
    <col min="772" max="772" width="24.28515625" style="2" customWidth="1"/>
    <col min="773" max="773" width="8" style="2" customWidth="1"/>
    <col min="774" max="774" width="10.85546875" style="2" customWidth="1"/>
    <col min="775" max="775" width="11.7109375" style="2" bestFit="1" customWidth="1"/>
    <col min="776" max="776" width="12.7109375" style="2" bestFit="1" customWidth="1"/>
    <col min="777" max="777" width="10.7109375" style="2" customWidth="1"/>
    <col min="778" max="1024" width="9.140625" style="2"/>
    <col min="1025" max="1025" width="5.85546875" style="2" customWidth="1"/>
    <col min="1026" max="1026" width="6.140625" style="2" customWidth="1"/>
    <col min="1027" max="1027" width="11.42578125" style="2" customWidth="1"/>
    <col min="1028" max="1028" width="24.28515625" style="2" customWidth="1"/>
    <col min="1029" max="1029" width="8" style="2" customWidth="1"/>
    <col min="1030" max="1030" width="10.85546875" style="2" customWidth="1"/>
    <col min="1031" max="1031" width="11.7109375" style="2" bestFit="1" customWidth="1"/>
    <col min="1032" max="1032" width="12.7109375" style="2" bestFit="1" customWidth="1"/>
    <col min="1033" max="1033" width="10.7109375" style="2" customWidth="1"/>
    <col min="1034" max="1280" width="9.140625" style="2"/>
    <col min="1281" max="1281" width="5.85546875" style="2" customWidth="1"/>
    <col min="1282" max="1282" width="6.140625" style="2" customWidth="1"/>
    <col min="1283" max="1283" width="11.42578125" style="2" customWidth="1"/>
    <col min="1284" max="1284" width="24.28515625" style="2" customWidth="1"/>
    <col min="1285" max="1285" width="8" style="2" customWidth="1"/>
    <col min="1286" max="1286" width="10.85546875" style="2" customWidth="1"/>
    <col min="1287" max="1287" width="11.7109375" style="2" bestFit="1" customWidth="1"/>
    <col min="1288" max="1288" width="12.7109375" style="2" bestFit="1" customWidth="1"/>
    <col min="1289" max="1289" width="10.7109375" style="2" customWidth="1"/>
    <col min="1290" max="1536" width="9.140625" style="2"/>
    <col min="1537" max="1537" width="5.85546875" style="2" customWidth="1"/>
    <col min="1538" max="1538" width="6.140625" style="2" customWidth="1"/>
    <col min="1539" max="1539" width="11.42578125" style="2" customWidth="1"/>
    <col min="1540" max="1540" width="24.28515625" style="2" customWidth="1"/>
    <col min="1541" max="1541" width="8" style="2" customWidth="1"/>
    <col min="1542" max="1542" width="10.85546875" style="2" customWidth="1"/>
    <col min="1543" max="1543" width="11.7109375" style="2" bestFit="1" customWidth="1"/>
    <col min="1544" max="1544" width="12.7109375" style="2" bestFit="1" customWidth="1"/>
    <col min="1545" max="1545" width="10.7109375" style="2" customWidth="1"/>
    <col min="1546" max="1792" width="9.140625" style="2"/>
    <col min="1793" max="1793" width="5.85546875" style="2" customWidth="1"/>
    <col min="1794" max="1794" width="6.140625" style="2" customWidth="1"/>
    <col min="1795" max="1795" width="11.42578125" style="2" customWidth="1"/>
    <col min="1796" max="1796" width="24.28515625" style="2" customWidth="1"/>
    <col min="1797" max="1797" width="8" style="2" customWidth="1"/>
    <col min="1798" max="1798" width="10.85546875" style="2" customWidth="1"/>
    <col min="1799" max="1799" width="11.7109375" style="2" bestFit="1" customWidth="1"/>
    <col min="1800" max="1800" width="12.7109375" style="2" bestFit="1" customWidth="1"/>
    <col min="1801" max="1801" width="10.7109375" style="2" customWidth="1"/>
    <col min="1802" max="2048" width="9.140625" style="2"/>
    <col min="2049" max="2049" width="5.85546875" style="2" customWidth="1"/>
    <col min="2050" max="2050" width="6.140625" style="2" customWidth="1"/>
    <col min="2051" max="2051" width="11.42578125" style="2" customWidth="1"/>
    <col min="2052" max="2052" width="24.28515625" style="2" customWidth="1"/>
    <col min="2053" max="2053" width="8" style="2" customWidth="1"/>
    <col min="2054" max="2054" width="10.85546875" style="2" customWidth="1"/>
    <col min="2055" max="2055" width="11.7109375" style="2" bestFit="1" customWidth="1"/>
    <col min="2056" max="2056" width="12.7109375" style="2" bestFit="1" customWidth="1"/>
    <col min="2057" max="2057" width="10.7109375" style="2" customWidth="1"/>
    <col min="2058" max="2304" width="9.140625" style="2"/>
    <col min="2305" max="2305" width="5.85546875" style="2" customWidth="1"/>
    <col min="2306" max="2306" width="6.140625" style="2" customWidth="1"/>
    <col min="2307" max="2307" width="11.42578125" style="2" customWidth="1"/>
    <col min="2308" max="2308" width="24.28515625" style="2" customWidth="1"/>
    <col min="2309" max="2309" width="8" style="2" customWidth="1"/>
    <col min="2310" max="2310" width="10.85546875" style="2" customWidth="1"/>
    <col min="2311" max="2311" width="11.7109375" style="2" bestFit="1" customWidth="1"/>
    <col min="2312" max="2312" width="12.7109375" style="2" bestFit="1" customWidth="1"/>
    <col min="2313" max="2313" width="10.7109375" style="2" customWidth="1"/>
    <col min="2314" max="2560" width="9.140625" style="2"/>
    <col min="2561" max="2561" width="5.85546875" style="2" customWidth="1"/>
    <col min="2562" max="2562" width="6.140625" style="2" customWidth="1"/>
    <col min="2563" max="2563" width="11.42578125" style="2" customWidth="1"/>
    <col min="2564" max="2564" width="24.28515625" style="2" customWidth="1"/>
    <col min="2565" max="2565" width="8" style="2" customWidth="1"/>
    <col min="2566" max="2566" width="10.85546875" style="2" customWidth="1"/>
    <col min="2567" max="2567" width="11.7109375" style="2" bestFit="1" customWidth="1"/>
    <col min="2568" max="2568" width="12.7109375" style="2" bestFit="1" customWidth="1"/>
    <col min="2569" max="2569" width="10.7109375" style="2" customWidth="1"/>
    <col min="2570" max="2816" width="9.140625" style="2"/>
    <col min="2817" max="2817" width="5.85546875" style="2" customWidth="1"/>
    <col min="2818" max="2818" width="6.140625" style="2" customWidth="1"/>
    <col min="2819" max="2819" width="11.42578125" style="2" customWidth="1"/>
    <col min="2820" max="2820" width="24.28515625" style="2" customWidth="1"/>
    <col min="2821" max="2821" width="8" style="2" customWidth="1"/>
    <col min="2822" max="2822" width="10.85546875" style="2" customWidth="1"/>
    <col min="2823" max="2823" width="11.7109375" style="2" bestFit="1" customWidth="1"/>
    <col min="2824" max="2824" width="12.7109375" style="2" bestFit="1" customWidth="1"/>
    <col min="2825" max="2825" width="10.7109375" style="2" customWidth="1"/>
    <col min="2826" max="3072" width="9.140625" style="2"/>
    <col min="3073" max="3073" width="5.85546875" style="2" customWidth="1"/>
    <col min="3074" max="3074" width="6.140625" style="2" customWidth="1"/>
    <col min="3075" max="3075" width="11.42578125" style="2" customWidth="1"/>
    <col min="3076" max="3076" width="24.28515625" style="2" customWidth="1"/>
    <col min="3077" max="3077" width="8" style="2" customWidth="1"/>
    <col min="3078" max="3078" width="10.85546875" style="2" customWidth="1"/>
    <col min="3079" max="3079" width="11.7109375" style="2" bestFit="1" customWidth="1"/>
    <col min="3080" max="3080" width="12.7109375" style="2" bestFit="1" customWidth="1"/>
    <col min="3081" max="3081" width="10.7109375" style="2" customWidth="1"/>
    <col min="3082" max="3328" width="9.140625" style="2"/>
    <col min="3329" max="3329" width="5.85546875" style="2" customWidth="1"/>
    <col min="3330" max="3330" width="6.140625" style="2" customWidth="1"/>
    <col min="3331" max="3331" width="11.42578125" style="2" customWidth="1"/>
    <col min="3332" max="3332" width="24.28515625" style="2" customWidth="1"/>
    <col min="3333" max="3333" width="8" style="2" customWidth="1"/>
    <col min="3334" max="3334" width="10.85546875" style="2" customWidth="1"/>
    <col min="3335" max="3335" width="11.7109375" style="2" bestFit="1" customWidth="1"/>
    <col min="3336" max="3336" width="12.7109375" style="2" bestFit="1" customWidth="1"/>
    <col min="3337" max="3337" width="10.7109375" style="2" customWidth="1"/>
    <col min="3338" max="3584" width="9.140625" style="2"/>
    <col min="3585" max="3585" width="5.85546875" style="2" customWidth="1"/>
    <col min="3586" max="3586" width="6.140625" style="2" customWidth="1"/>
    <col min="3587" max="3587" width="11.42578125" style="2" customWidth="1"/>
    <col min="3588" max="3588" width="24.28515625" style="2" customWidth="1"/>
    <col min="3589" max="3589" width="8" style="2" customWidth="1"/>
    <col min="3590" max="3590" width="10.85546875" style="2" customWidth="1"/>
    <col min="3591" max="3591" width="11.7109375" style="2" bestFit="1" customWidth="1"/>
    <col min="3592" max="3592" width="12.7109375" style="2" bestFit="1" customWidth="1"/>
    <col min="3593" max="3593" width="10.7109375" style="2" customWidth="1"/>
    <col min="3594" max="3840" width="9.140625" style="2"/>
    <col min="3841" max="3841" width="5.85546875" style="2" customWidth="1"/>
    <col min="3842" max="3842" width="6.140625" style="2" customWidth="1"/>
    <col min="3843" max="3843" width="11.42578125" style="2" customWidth="1"/>
    <col min="3844" max="3844" width="24.28515625" style="2" customWidth="1"/>
    <col min="3845" max="3845" width="8" style="2" customWidth="1"/>
    <col min="3846" max="3846" width="10.85546875" style="2" customWidth="1"/>
    <col min="3847" max="3847" width="11.7109375" style="2" bestFit="1" customWidth="1"/>
    <col min="3848" max="3848" width="12.7109375" style="2" bestFit="1" customWidth="1"/>
    <col min="3849" max="3849" width="10.7109375" style="2" customWidth="1"/>
    <col min="3850" max="4096" width="9.140625" style="2"/>
    <col min="4097" max="4097" width="5.85546875" style="2" customWidth="1"/>
    <col min="4098" max="4098" width="6.140625" style="2" customWidth="1"/>
    <col min="4099" max="4099" width="11.42578125" style="2" customWidth="1"/>
    <col min="4100" max="4100" width="24.28515625" style="2" customWidth="1"/>
    <col min="4101" max="4101" width="8" style="2" customWidth="1"/>
    <col min="4102" max="4102" width="10.85546875" style="2" customWidth="1"/>
    <col min="4103" max="4103" width="11.7109375" style="2" bestFit="1" customWidth="1"/>
    <col min="4104" max="4104" width="12.7109375" style="2" bestFit="1" customWidth="1"/>
    <col min="4105" max="4105" width="10.7109375" style="2" customWidth="1"/>
    <col min="4106" max="4352" width="9.140625" style="2"/>
    <col min="4353" max="4353" width="5.85546875" style="2" customWidth="1"/>
    <col min="4354" max="4354" width="6.140625" style="2" customWidth="1"/>
    <col min="4355" max="4355" width="11.42578125" style="2" customWidth="1"/>
    <col min="4356" max="4356" width="24.28515625" style="2" customWidth="1"/>
    <col min="4357" max="4357" width="8" style="2" customWidth="1"/>
    <col min="4358" max="4358" width="10.85546875" style="2" customWidth="1"/>
    <col min="4359" max="4359" width="11.7109375" style="2" bestFit="1" customWidth="1"/>
    <col min="4360" max="4360" width="12.7109375" style="2" bestFit="1" customWidth="1"/>
    <col min="4361" max="4361" width="10.7109375" style="2" customWidth="1"/>
    <col min="4362" max="4608" width="9.140625" style="2"/>
    <col min="4609" max="4609" width="5.85546875" style="2" customWidth="1"/>
    <col min="4610" max="4610" width="6.140625" style="2" customWidth="1"/>
    <col min="4611" max="4611" width="11.42578125" style="2" customWidth="1"/>
    <col min="4612" max="4612" width="24.28515625" style="2" customWidth="1"/>
    <col min="4613" max="4613" width="8" style="2" customWidth="1"/>
    <col min="4614" max="4614" width="10.85546875" style="2" customWidth="1"/>
    <col min="4615" max="4615" width="11.7109375" style="2" bestFit="1" customWidth="1"/>
    <col min="4616" max="4616" width="12.7109375" style="2" bestFit="1" customWidth="1"/>
    <col min="4617" max="4617" width="10.7109375" style="2" customWidth="1"/>
    <col min="4618" max="4864" width="9.140625" style="2"/>
    <col min="4865" max="4865" width="5.85546875" style="2" customWidth="1"/>
    <col min="4866" max="4866" width="6.140625" style="2" customWidth="1"/>
    <col min="4867" max="4867" width="11.42578125" style="2" customWidth="1"/>
    <col min="4868" max="4868" width="24.28515625" style="2" customWidth="1"/>
    <col min="4869" max="4869" width="8" style="2" customWidth="1"/>
    <col min="4870" max="4870" width="10.85546875" style="2" customWidth="1"/>
    <col min="4871" max="4871" width="11.7109375" style="2" bestFit="1" customWidth="1"/>
    <col min="4872" max="4872" width="12.7109375" style="2" bestFit="1" customWidth="1"/>
    <col min="4873" max="4873" width="10.7109375" style="2" customWidth="1"/>
    <col min="4874" max="5120" width="9.140625" style="2"/>
    <col min="5121" max="5121" width="5.85546875" style="2" customWidth="1"/>
    <col min="5122" max="5122" width="6.140625" style="2" customWidth="1"/>
    <col min="5123" max="5123" width="11.42578125" style="2" customWidth="1"/>
    <col min="5124" max="5124" width="24.28515625" style="2" customWidth="1"/>
    <col min="5125" max="5125" width="8" style="2" customWidth="1"/>
    <col min="5126" max="5126" width="10.85546875" style="2" customWidth="1"/>
    <col min="5127" max="5127" width="11.7109375" style="2" bestFit="1" customWidth="1"/>
    <col min="5128" max="5128" width="12.7109375" style="2" bestFit="1" customWidth="1"/>
    <col min="5129" max="5129" width="10.7109375" style="2" customWidth="1"/>
    <col min="5130" max="5376" width="9.140625" style="2"/>
    <col min="5377" max="5377" width="5.85546875" style="2" customWidth="1"/>
    <col min="5378" max="5378" width="6.140625" style="2" customWidth="1"/>
    <col min="5379" max="5379" width="11.42578125" style="2" customWidth="1"/>
    <col min="5380" max="5380" width="24.28515625" style="2" customWidth="1"/>
    <col min="5381" max="5381" width="8" style="2" customWidth="1"/>
    <col min="5382" max="5382" width="10.85546875" style="2" customWidth="1"/>
    <col min="5383" max="5383" width="11.7109375" style="2" bestFit="1" customWidth="1"/>
    <col min="5384" max="5384" width="12.7109375" style="2" bestFit="1" customWidth="1"/>
    <col min="5385" max="5385" width="10.7109375" style="2" customWidth="1"/>
    <col min="5386" max="5632" width="9.140625" style="2"/>
    <col min="5633" max="5633" width="5.85546875" style="2" customWidth="1"/>
    <col min="5634" max="5634" width="6.140625" style="2" customWidth="1"/>
    <col min="5635" max="5635" width="11.42578125" style="2" customWidth="1"/>
    <col min="5636" max="5636" width="24.28515625" style="2" customWidth="1"/>
    <col min="5637" max="5637" width="8" style="2" customWidth="1"/>
    <col min="5638" max="5638" width="10.85546875" style="2" customWidth="1"/>
    <col min="5639" max="5639" width="11.7109375" style="2" bestFit="1" customWidth="1"/>
    <col min="5640" max="5640" width="12.7109375" style="2" bestFit="1" customWidth="1"/>
    <col min="5641" max="5641" width="10.7109375" style="2" customWidth="1"/>
    <col min="5642" max="5888" width="9.140625" style="2"/>
    <col min="5889" max="5889" width="5.85546875" style="2" customWidth="1"/>
    <col min="5890" max="5890" width="6.140625" style="2" customWidth="1"/>
    <col min="5891" max="5891" width="11.42578125" style="2" customWidth="1"/>
    <col min="5892" max="5892" width="24.28515625" style="2" customWidth="1"/>
    <col min="5893" max="5893" width="8" style="2" customWidth="1"/>
    <col min="5894" max="5894" width="10.85546875" style="2" customWidth="1"/>
    <col min="5895" max="5895" width="11.7109375" style="2" bestFit="1" customWidth="1"/>
    <col min="5896" max="5896" width="12.7109375" style="2" bestFit="1" customWidth="1"/>
    <col min="5897" max="5897" width="10.7109375" style="2" customWidth="1"/>
    <col min="5898" max="6144" width="9.140625" style="2"/>
    <col min="6145" max="6145" width="5.85546875" style="2" customWidth="1"/>
    <col min="6146" max="6146" width="6.140625" style="2" customWidth="1"/>
    <col min="6147" max="6147" width="11.42578125" style="2" customWidth="1"/>
    <col min="6148" max="6148" width="24.28515625" style="2" customWidth="1"/>
    <col min="6149" max="6149" width="8" style="2" customWidth="1"/>
    <col min="6150" max="6150" width="10.85546875" style="2" customWidth="1"/>
    <col min="6151" max="6151" width="11.7109375" style="2" bestFit="1" customWidth="1"/>
    <col min="6152" max="6152" width="12.7109375" style="2" bestFit="1" customWidth="1"/>
    <col min="6153" max="6153" width="10.7109375" style="2" customWidth="1"/>
    <col min="6154" max="6400" width="9.140625" style="2"/>
    <col min="6401" max="6401" width="5.85546875" style="2" customWidth="1"/>
    <col min="6402" max="6402" width="6.140625" style="2" customWidth="1"/>
    <col min="6403" max="6403" width="11.42578125" style="2" customWidth="1"/>
    <col min="6404" max="6404" width="24.28515625" style="2" customWidth="1"/>
    <col min="6405" max="6405" width="8" style="2" customWidth="1"/>
    <col min="6406" max="6406" width="10.85546875" style="2" customWidth="1"/>
    <col min="6407" max="6407" width="11.7109375" style="2" bestFit="1" customWidth="1"/>
    <col min="6408" max="6408" width="12.7109375" style="2" bestFit="1" customWidth="1"/>
    <col min="6409" max="6409" width="10.7109375" style="2" customWidth="1"/>
    <col min="6410" max="6656" width="9.140625" style="2"/>
    <col min="6657" max="6657" width="5.85546875" style="2" customWidth="1"/>
    <col min="6658" max="6658" width="6.140625" style="2" customWidth="1"/>
    <col min="6659" max="6659" width="11.42578125" style="2" customWidth="1"/>
    <col min="6660" max="6660" width="24.28515625" style="2" customWidth="1"/>
    <col min="6661" max="6661" width="8" style="2" customWidth="1"/>
    <col min="6662" max="6662" width="10.85546875" style="2" customWidth="1"/>
    <col min="6663" max="6663" width="11.7109375" style="2" bestFit="1" customWidth="1"/>
    <col min="6664" max="6664" width="12.7109375" style="2" bestFit="1" customWidth="1"/>
    <col min="6665" max="6665" width="10.7109375" style="2" customWidth="1"/>
    <col min="6666" max="6912" width="9.140625" style="2"/>
    <col min="6913" max="6913" width="5.85546875" style="2" customWidth="1"/>
    <col min="6914" max="6914" width="6.140625" style="2" customWidth="1"/>
    <col min="6915" max="6915" width="11.42578125" style="2" customWidth="1"/>
    <col min="6916" max="6916" width="24.28515625" style="2" customWidth="1"/>
    <col min="6917" max="6917" width="8" style="2" customWidth="1"/>
    <col min="6918" max="6918" width="10.85546875" style="2" customWidth="1"/>
    <col min="6919" max="6919" width="11.7109375" style="2" bestFit="1" customWidth="1"/>
    <col min="6920" max="6920" width="12.7109375" style="2" bestFit="1" customWidth="1"/>
    <col min="6921" max="6921" width="10.7109375" style="2" customWidth="1"/>
    <col min="6922" max="7168" width="9.140625" style="2"/>
    <col min="7169" max="7169" width="5.85546875" style="2" customWidth="1"/>
    <col min="7170" max="7170" width="6.140625" style="2" customWidth="1"/>
    <col min="7171" max="7171" width="11.42578125" style="2" customWidth="1"/>
    <col min="7172" max="7172" width="24.28515625" style="2" customWidth="1"/>
    <col min="7173" max="7173" width="8" style="2" customWidth="1"/>
    <col min="7174" max="7174" width="10.85546875" style="2" customWidth="1"/>
    <col min="7175" max="7175" width="11.7109375" style="2" bestFit="1" customWidth="1"/>
    <col min="7176" max="7176" width="12.7109375" style="2" bestFit="1" customWidth="1"/>
    <col min="7177" max="7177" width="10.7109375" style="2" customWidth="1"/>
    <col min="7178" max="7424" width="9.140625" style="2"/>
    <col min="7425" max="7425" width="5.85546875" style="2" customWidth="1"/>
    <col min="7426" max="7426" width="6.140625" style="2" customWidth="1"/>
    <col min="7427" max="7427" width="11.42578125" style="2" customWidth="1"/>
    <col min="7428" max="7428" width="24.28515625" style="2" customWidth="1"/>
    <col min="7429" max="7429" width="8" style="2" customWidth="1"/>
    <col min="7430" max="7430" width="10.85546875" style="2" customWidth="1"/>
    <col min="7431" max="7431" width="11.7109375" style="2" bestFit="1" customWidth="1"/>
    <col min="7432" max="7432" width="12.7109375" style="2" bestFit="1" customWidth="1"/>
    <col min="7433" max="7433" width="10.7109375" style="2" customWidth="1"/>
    <col min="7434" max="7680" width="9.140625" style="2"/>
    <col min="7681" max="7681" width="5.85546875" style="2" customWidth="1"/>
    <col min="7682" max="7682" width="6.140625" style="2" customWidth="1"/>
    <col min="7683" max="7683" width="11.42578125" style="2" customWidth="1"/>
    <col min="7684" max="7684" width="24.28515625" style="2" customWidth="1"/>
    <col min="7685" max="7685" width="8" style="2" customWidth="1"/>
    <col min="7686" max="7686" width="10.85546875" style="2" customWidth="1"/>
    <col min="7687" max="7687" width="11.7109375" style="2" bestFit="1" customWidth="1"/>
    <col min="7688" max="7688" width="12.7109375" style="2" bestFit="1" customWidth="1"/>
    <col min="7689" max="7689" width="10.7109375" style="2" customWidth="1"/>
    <col min="7690" max="7936" width="9.140625" style="2"/>
    <col min="7937" max="7937" width="5.85546875" style="2" customWidth="1"/>
    <col min="7938" max="7938" width="6.140625" style="2" customWidth="1"/>
    <col min="7939" max="7939" width="11.42578125" style="2" customWidth="1"/>
    <col min="7940" max="7940" width="24.28515625" style="2" customWidth="1"/>
    <col min="7941" max="7941" width="8" style="2" customWidth="1"/>
    <col min="7942" max="7942" width="10.85546875" style="2" customWidth="1"/>
    <col min="7943" max="7943" width="11.7109375" style="2" bestFit="1" customWidth="1"/>
    <col min="7944" max="7944" width="12.7109375" style="2" bestFit="1" customWidth="1"/>
    <col min="7945" max="7945" width="10.7109375" style="2" customWidth="1"/>
    <col min="7946" max="8192" width="9.140625" style="2"/>
    <col min="8193" max="8193" width="5.85546875" style="2" customWidth="1"/>
    <col min="8194" max="8194" width="6.140625" style="2" customWidth="1"/>
    <col min="8195" max="8195" width="11.42578125" style="2" customWidth="1"/>
    <col min="8196" max="8196" width="24.28515625" style="2" customWidth="1"/>
    <col min="8197" max="8197" width="8" style="2" customWidth="1"/>
    <col min="8198" max="8198" width="10.85546875" style="2" customWidth="1"/>
    <col min="8199" max="8199" width="11.7109375" style="2" bestFit="1" customWidth="1"/>
    <col min="8200" max="8200" width="12.7109375" style="2" bestFit="1" customWidth="1"/>
    <col min="8201" max="8201" width="10.7109375" style="2" customWidth="1"/>
    <col min="8202" max="8448" width="9.140625" style="2"/>
    <col min="8449" max="8449" width="5.85546875" style="2" customWidth="1"/>
    <col min="8450" max="8450" width="6.140625" style="2" customWidth="1"/>
    <col min="8451" max="8451" width="11.42578125" style="2" customWidth="1"/>
    <col min="8452" max="8452" width="24.28515625" style="2" customWidth="1"/>
    <col min="8453" max="8453" width="8" style="2" customWidth="1"/>
    <col min="8454" max="8454" width="10.85546875" style="2" customWidth="1"/>
    <col min="8455" max="8455" width="11.7109375" style="2" bestFit="1" customWidth="1"/>
    <col min="8456" max="8456" width="12.7109375" style="2" bestFit="1" customWidth="1"/>
    <col min="8457" max="8457" width="10.7109375" style="2" customWidth="1"/>
    <col min="8458" max="8704" width="9.140625" style="2"/>
    <col min="8705" max="8705" width="5.85546875" style="2" customWidth="1"/>
    <col min="8706" max="8706" width="6.140625" style="2" customWidth="1"/>
    <col min="8707" max="8707" width="11.42578125" style="2" customWidth="1"/>
    <col min="8708" max="8708" width="24.28515625" style="2" customWidth="1"/>
    <col min="8709" max="8709" width="8" style="2" customWidth="1"/>
    <col min="8710" max="8710" width="10.85546875" style="2" customWidth="1"/>
    <col min="8711" max="8711" width="11.7109375" style="2" bestFit="1" customWidth="1"/>
    <col min="8712" max="8712" width="12.7109375" style="2" bestFit="1" customWidth="1"/>
    <col min="8713" max="8713" width="10.7109375" style="2" customWidth="1"/>
    <col min="8714" max="8960" width="9.140625" style="2"/>
    <col min="8961" max="8961" width="5.85546875" style="2" customWidth="1"/>
    <col min="8962" max="8962" width="6.140625" style="2" customWidth="1"/>
    <col min="8963" max="8963" width="11.42578125" style="2" customWidth="1"/>
    <col min="8964" max="8964" width="24.28515625" style="2" customWidth="1"/>
    <col min="8965" max="8965" width="8" style="2" customWidth="1"/>
    <col min="8966" max="8966" width="10.85546875" style="2" customWidth="1"/>
    <col min="8967" max="8967" width="11.7109375" style="2" bestFit="1" customWidth="1"/>
    <col min="8968" max="8968" width="12.7109375" style="2" bestFit="1" customWidth="1"/>
    <col min="8969" max="8969" width="10.7109375" style="2" customWidth="1"/>
    <col min="8970" max="9216" width="9.140625" style="2"/>
    <col min="9217" max="9217" width="5.85546875" style="2" customWidth="1"/>
    <col min="9218" max="9218" width="6.140625" style="2" customWidth="1"/>
    <col min="9219" max="9219" width="11.42578125" style="2" customWidth="1"/>
    <col min="9220" max="9220" width="24.28515625" style="2" customWidth="1"/>
    <col min="9221" max="9221" width="8" style="2" customWidth="1"/>
    <col min="9222" max="9222" width="10.85546875" style="2" customWidth="1"/>
    <col min="9223" max="9223" width="11.7109375" style="2" bestFit="1" customWidth="1"/>
    <col min="9224" max="9224" width="12.7109375" style="2" bestFit="1" customWidth="1"/>
    <col min="9225" max="9225" width="10.7109375" style="2" customWidth="1"/>
    <col min="9226" max="9472" width="9.140625" style="2"/>
    <col min="9473" max="9473" width="5.85546875" style="2" customWidth="1"/>
    <col min="9474" max="9474" width="6.140625" style="2" customWidth="1"/>
    <col min="9475" max="9475" width="11.42578125" style="2" customWidth="1"/>
    <col min="9476" max="9476" width="24.28515625" style="2" customWidth="1"/>
    <col min="9477" max="9477" width="8" style="2" customWidth="1"/>
    <col min="9478" max="9478" width="10.85546875" style="2" customWidth="1"/>
    <col min="9479" max="9479" width="11.7109375" style="2" bestFit="1" customWidth="1"/>
    <col min="9480" max="9480" width="12.7109375" style="2" bestFit="1" customWidth="1"/>
    <col min="9481" max="9481" width="10.7109375" style="2" customWidth="1"/>
    <col min="9482" max="9728" width="9.140625" style="2"/>
    <col min="9729" max="9729" width="5.85546875" style="2" customWidth="1"/>
    <col min="9730" max="9730" width="6.140625" style="2" customWidth="1"/>
    <col min="9731" max="9731" width="11.42578125" style="2" customWidth="1"/>
    <col min="9732" max="9732" width="24.28515625" style="2" customWidth="1"/>
    <col min="9733" max="9733" width="8" style="2" customWidth="1"/>
    <col min="9734" max="9734" width="10.85546875" style="2" customWidth="1"/>
    <col min="9735" max="9735" width="11.7109375" style="2" bestFit="1" customWidth="1"/>
    <col min="9736" max="9736" width="12.7109375" style="2" bestFit="1" customWidth="1"/>
    <col min="9737" max="9737" width="10.7109375" style="2" customWidth="1"/>
    <col min="9738" max="9984" width="9.140625" style="2"/>
    <col min="9985" max="9985" width="5.85546875" style="2" customWidth="1"/>
    <col min="9986" max="9986" width="6.140625" style="2" customWidth="1"/>
    <col min="9987" max="9987" width="11.42578125" style="2" customWidth="1"/>
    <col min="9988" max="9988" width="24.28515625" style="2" customWidth="1"/>
    <col min="9989" max="9989" width="8" style="2" customWidth="1"/>
    <col min="9990" max="9990" width="10.85546875" style="2" customWidth="1"/>
    <col min="9991" max="9991" width="11.7109375" style="2" bestFit="1" customWidth="1"/>
    <col min="9992" max="9992" width="12.7109375" style="2" bestFit="1" customWidth="1"/>
    <col min="9993" max="9993" width="10.7109375" style="2" customWidth="1"/>
    <col min="9994" max="10240" width="9.140625" style="2"/>
    <col min="10241" max="10241" width="5.85546875" style="2" customWidth="1"/>
    <col min="10242" max="10242" width="6.140625" style="2" customWidth="1"/>
    <col min="10243" max="10243" width="11.42578125" style="2" customWidth="1"/>
    <col min="10244" max="10244" width="24.28515625" style="2" customWidth="1"/>
    <col min="10245" max="10245" width="8" style="2" customWidth="1"/>
    <col min="10246" max="10246" width="10.85546875" style="2" customWidth="1"/>
    <col min="10247" max="10247" width="11.7109375" style="2" bestFit="1" customWidth="1"/>
    <col min="10248" max="10248" width="12.7109375" style="2" bestFit="1" customWidth="1"/>
    <col min="10249" max="10249" width="10.7109375" style="2" customWidth="1"/>
    <col min="10250" max="10496" width="9.140625" style="2"/>
    <col min="10497" max="10497" width="5.85546875" style="2" customWidth="1"/>
    <col min="10498" max="10498" width="6.140625" style="2" customWidth="1"/>
    <col min="10499" max="10499" width="11.42578125" style="2" customWidth="1"/>
    <col min="10500" max="10500" width="24.28515625" style="2" customWidth="1"/>
    <col min="10501" max="10501" width="8" style="2" customWidth="1"/>
    <col min="10502" max="10502" width="10.85546875" style="2" customWidth="1"/>
    <col min="10503" max="10503" width="11.7109375" style="2" bestFit="1" customWidth="1"/>
    <col min="10504" max="10504" width="12.7109375" style="2" bestFit="1" customWidth="1"/>
    <col min="10505" max="10505" width="10.7109375" style="2" customWidth="1"/>
    <col min="10506" max="10752" width="9.140625" style="2"/>
    <col min="10753" max="10753" width="5.85546875" style="2" customWidth="1"/>
    <col min="10754" max="10754" width="6.140625" style="2" customWidth="1"/>
    <col min="10755" max="10755" width="11.42578125" style="2" customWidth="1"/>
    <col min="10756" max="10756" width="24.28515625" style="2" customWidth="1"/>
    <col min="10757" max="10757" width="8" style="2" customWidth="1"/>
    <col min="10758" max="10758" width="10.85546875" style="2" customWidth="1"/>
    <col min="10759" max="10759" width="11.7109375" style="2" bestFit="1" customWidth="1"/>
    <col min="10760" max="10760" width="12.7109375" style="2" bestFit="1" customWidth="1"/>
    <col min="10761" max="10761" width="10.7109375" style="2" customWidth="1"/>
    <col min="10762" max="11008" width="9.140625" style="2"/>
    <col min="11009" max="11009" width="5.85546875" style="2" customWidth="1"/>
    <col min="11010" max="11010" width="6.140625" style="2" customWidth="1"/>
    <col min="11011" max="11011" width="11.42578125" style="2" customWidth="1"/>
    <col min="11012" max="11012" width="24.28515625" style="2" customWidth="1"/>
    <col min="11013" max="11013" width="8" style="2" customWidth="1"/>
    <col min="11014" max="11014" width="10.85546875" style="2" customWidth="1"/>
    <col min="11015" max="11015" width="11.7109375" style="2" bestFit="1" customWidth="1"/>
    <col min="11016" max="11016" width="12.7109375" style="2" bestFit="1" customWidth="1"/>
    <col min="11017" max="11017" width="10.7109375" style="2" customWidth="1"/>
    <col min="11018" max="11264" width="9.140625" style="2"/>
    <col min="11265" max="11265" width="5.85546875" style="2" customWidth="1"/>
    <col min="11266" max="11266" width="6.140625" style="2" customWidth="1"/>
    <col min="11267" max="11267" width="11.42578125" style="2" customWidth="1"/>
    <col min="11268" max="11268" width="24.28515625" style="2" customWidth="1"/>
    <col min="11269" max="11269" width="8" style="2" customWidth="1"/>
    <col min="11270" max="11270" width="10.85546875" style="2" customWidth="1"/>
    <col min="11271" max="11271" width="11.7109375" style="2" bestFit="1" customWidth="1"/>
    <col min="11272" max="11272" width="12.7109375" style="2" bestFit="1" customWidth="1"/>
    <col min="11273" max="11273" width="10.7109375" style="2" customWidth="1"/>
    <col min="11274" max="11520" width="9.140625" style="2"/>
    <col min="11521" max="11521" width="5.85546875" style="2" customWidth="1"/>
    <col min="11522" max="11522" width="6.140625" style="2" customWidth="1"/>
    <col min="11523" max="11523" width="11.42578125" style="2" customWidth="1"/>
    <col min="11524" max="11524" width="24.28515625" style="2" customWidth="1"/>
    <col min="11525" max="11525" width="8" style="2" customWidth="1"/>
    <col min="11526" max="11526" width="10.85546875" style="2" customWidth="1"/>
    <col min="11527" max="11527" width="11.7109375" style="2" bestFit="1" customWidth="1"/>
    <col min="11528" max="11528" width="12.7109375" style="2" bestFit="1" customWidth="1"/>
    <col min="11529" max="11529" width="10.7109375" style="2" customWidth="1"/>
    <col min="11530" max="11776" width="9.140625" style="2"/>
    <col min="11777" max="11777" width="5.85546875" style="2" customWidth="1"/>
    <col min="11778" max="11778" width="6.140625" style="2" customWidth="1"/>
    <col min="11779" max="11779" width="11.42578125" style="2" customWidth="1"/>
    <col min="11780" max="11780" width="24.28515625" style="2" customWidth="1"/>
    <col min="11781" max="11781" width="8" style="2" customWidth="1"/>
    <col min="11782" max="11782" width="10.85546875" style="2" customWidth="1"/>
    <col min="11783" max="11783" width="11.7109375" style="2" bestFit="1" customWidth="1"/>
    <col min="11784" max="11784" width="12.7109375" style="2" bestFit="1" customWidth="1"/>
    <col min="11785" max="11785" width="10.7109375" style="2" customWidth="1"/>
    <col min="11786" max="12032" width="9.140625" style="2"/>
    <col min="12033" max="12033" width="5.85546875" style="2" customWidth="1"/>
    <col min="12034" max="12034" width="6.140625" style="2" customWidth="1"/>
    <col min="12035" max="12035" width="11.42578125" style="2" customWidth="1"/>
    <col min="12036" max="12036" width="24.28515625" style="2" customWidth="1"/>
    <col min="12037" max="12037" width="8" style="2" customWidth="1"/>
    <col min="12038" max="12038" width="10.85546875" style="2" customWidth="1"/>
    <col min="12039" max="12039" width="11.7109375" style="2" bestFit="1" customWidth="1"/>
    <col min="12040" max="12040" width="12.7109375" style="2" bestFit="1" customWidth="1"/>
    <col min="12041" max="12041" width="10.7109375" style="2" customWidth="1"/>
    <col min="12042" max="12288" width="9.140625" style="2"/>
    <col min="12289" max="12289" width="5.85546875" style="2" customWidth="1"/>
    <col min="12290" max="12290" width="6.140625" style="2" customWidth="1"/>
    <col min="12291" max="12291" width="11.42578125" style="2" customWidth="1"/>
    <col min="12292" max="12292" width="24.28515625" style="2" customWidth="1"/>
    <col min="12293" max="12293" width="8" style="2" customWidth="1"/>
    <col min="12294" max="12294" width="10.85546875" style="2" customWidth="1"/>
    <col min="12295" max="12295" width="11.7109375" style="2" bestFit="1" customWidth="1"/>
    <col min="12296" max="12296" width="12.7109375" style="2" bestFit="1" customWidth="1"/>
    <col min="12297" max="12297" width="10.7109375" style="2" customWidth="1"/>
    <col min="12298" max="12544" width="9.140625" style="2"/>
    <col min="12545" max="12545" width="5.85546875" style="2" customWidth="1"/>
    <col min="12546" max="12546" width="6.140625" style="2" customWidth="1"/>
    <col min="12547" max="12547" width="11.42578125" style="2" customWidth="1"/>
    <col min="12548" max="12548" width="24.28515625" style="2" customWidth="1"/>
    <col min="12549" max="12549" width="8" style="2" customWidth="1"/>
    <col min="12550" max="12550" width="10.85546875" style="2" customWidth="1"/>
    <col min="12551" max="12551" width="11.7109375" style="2" bestFit="1" customWidth="1"/>
    <col min="12552" max="12552" width="12.7109375" style="2" bestFit="1" customWidth="1"/>
    <col min="12553" max="12553" width="10.7109375" style="2" customWidth="1"/>
    <col min="12554" max="12800" width="9.140625" style="2"/>
    <col min="12801" max="12801" width="5.85546875" style="2" customWidth="1"/>
    <col min="12802" max="12802" width="6.140625" style="2" customWidth="1"/>
    <col min="12803" max="12803" width="11.42578125" style="2" customWidth="1"/>
    <col min="12804" max="12804" width="24.28515625" style="2" customWidth="1"/>
    <col min="12805" max="12805" width="8" style="2" customWidth="1"/>
    <col min="12806" max="12806" width="10.85546875" style="2" customWidth="1"/>
    <col min="12807" max="12807" width="11.7109375" style="2" bestFit="1" customWidth="1"/>
    <col min="12808" max="12808" width="12.7109375" style="2" bestFit="1" customWidth="1"/>
    <col min="12809" max="12809" width="10.7109375" style="2" customWidth="1"/>
    <col min="12810" max="13056" width="9.140625" style="2"/>
    <col min="13057" max="13057" width="5.85546875" style="2" customWidth="1"/>
    <col min="13058" max="13058" width="6.140625" style="2" customWidth="1"/>
    <col min="13059" max="13059" width="11.42578125" style="2" customWidth="1"/>
    <col min="13060" max="13060" width="24.28515625" style="2" customWidth="1"/>
    <col min="13061" max="13061" width="8" style="2" customWidth="1"/>
    <col min="13062" max="13062" width="10.85546875" style="2" customWidth="1"/>
    <col min="13063" max="13063" width="11.7109375" style="2" bestFit="1" customWidth="1"/>
    <col min="13064" max="13064" width="12.7109375" style="2" bestFit="1" customWidth="1"/>
    <col min="13065" max="13065" width="10.7109375" style="2" customWidth="1"/>
    <col min="13066" max="13312" width="9.140625" style="2"/>
    <col min="13313" max="13313" width="5.85546875" style="2" customWidth="1"/>
    <col min="13314" max="13314" width="6.140625" style="2" customWidth="1"/>
    <col min="13315" max="13315" width="11.42578125" style="2" customWidth="1"/>
    <col min="13316" max="13316" width="24.28515625" style="2" customWidth="1"/>
    <col min="13317" max="13317" width="8" style="2" customWidth="1"/>
    <col min="13318" max="13318" width="10.85546875" style="2" customWidth="1"/>
    <col min="13319" max="13319" width="11.7109375" style="2" bestFit="1" customWidth="1"/>
    <col min="13320" max="13320" width="12.7109375" style="2" bestFit="1" customWidth="1"/>
    <col min="13321" max="13321" width="10.7109375" style="2" customWidth="1"/>
    <col min="13322" max="13568" width="9.140625" style="2"/>
    <col min="13569" max="13569" width="5.85546875" style="2" customWidth="1"/>
    <col min="13570" max="13570" width="6.140625" style="2" customWidth="1"/>
    <col min="13571" max="13571" width="11.42578125" style="2" customWidth="1"/>
    <col min="13572" max="13572" width="24.28515625" style="2" customWidth="1"/>
    <col min="13573" max="13573" width="8" style="2" customWidth="1"/>
    <col min="13574" max="13574" width="10.85546875" style="2" customWidth="1"/>
    <col min="13575" max="13575" width="11.7109375" style="2" bestFit="1" customWidth="1"/>
    <col min="13576" max="13576" width="12.7109375" style="2" bestFit="1" customWidth="1"/>
    <col min="13577" max="13577" width="10.7109375" style="2" customWidth="1"/>
    <col min="13578" max="13824" width="9.140625" style="2"/>
    <col min="13825" max="13825" width="5.85546875" style="2" customWidth="1"/>
    <col min="13826" max="13826" width="6.140625" style="2" customWidth="1"/>
    <col min="13827" max="13827" width="11.42578125" style="2" customWidth="1"/>
    <col min="13828" max="13828" width="24.28515625" style="2" customWidth="1"/>
    <col min="13829" max="13829" width="8" style="2" customWidth="1"/>
    <col min="13830" max="13830" width="10.85546875" style="2" customWidth="1"/>
    <col min="13831" max="13831" width="11.7109375" style="2" bestFit="1" customWidth="1"/>
    <col min="13832" max="13832" width="12.7109375" style="2" bestFit="1" customWidth="1"/>
    <col min="13833" max="13833" width="10.7109375" style="2" customWidth="1"/>
    <col min="13834" max="14080" width="9.140625" style="2"/>
    <col min="14081" max="14081" width="5.85546875" style="2" customWidth="1"/>
    <col min="14082" max="14082" width="6.140625" style="2" customWidth="1"/>
    <col min="14083" max="14083" width="11.42578125" style="2" customWidth="1"/>
    <col min="14084" max="14084" width="24.28515625" style="2" customWidth="1"/>
    <col min="14085" max="14085" width="8" style="2" customWidth="1"/>
    <col min="14086" max="14086" width="10.85546875" style="2" customWidth="1"/>
    <col min="14087" max="14087" width="11.7109375" style="2" bestFit="1" customWidth="1"/>
    <col min="14088" max="14088" width="12.7109375" style="2" bestFit="1" customWidth="1"/>
    <col min="14089" max="14089" width="10.7109375" style="2" customWidth="1"/>
    <col min="14090" max="14336" width="9.140625" style="2"/>
    <col min="14337" max="14337" width="5.85546875" style="2" customWidth="1"/>
    <col min="14338" max="14338" width="6.140625" style="2" customWidth="1"/>
    <col min="14339" max="14339" width="11.42578125" style="2" customWidth="1"/>
    <col min="14340" max="14340" width="24.28515625" style="2" customWidth="1"/>
    <col min="14341" max="14341" width="8" style="2" customWidth="1"/>
    <col min="14342" max="14342" width="10.85546875" style="2" customWidth="1"/>
    <col min="14343" max="14343" width="11.7109375" style="2" bestFit="1" customWidth="1"/>
    <col min="14344" max="14344" width="12.7109375" style="2" bestFit="1" customWidth="1"/>
    <col min="14345" max="14345" width="10.7109375" style="2" customWidth="1"/>
    <col min="14346" max="14592" width="9.140625" style="2"/>
    <col min="14593" max="14593" width="5.85546875" style="2" customWidth="1"/>
    <col min="14594" max="14594" width="6.140625" style="2" customWidth="1"/>
    <col min="14595" max="14595" width="11.42578125" style="2" customWidth="1"/>
    <col min="14596" max="14596" width="24.28515625" style="2" customWidth="1"/>
    <col min="14597" max="14597" width="8" style="2" customWidth="1"/>
    <col min="14598" max="14598" width="10.85546875" style="2" customWidth="1"/>
    <col min="14599" max="14599" width="11.7109375" style="2" bestFit="1" customWidth="1"/>
    <col min="14600" max="14600" width="12.7109375" style="2" bestFit="1" customWidth="1"/>
    <col min="14601" max="14601" width="10.7109375" style="2" customWidth="1"/>
    <col min="14602" max="14848" width="9.140625" style="2"/>
    <col min="14849" max="14849" width="5.85546875" style="2" customWidth="1"/>
    <col min="14850" max="14850" width="6.140625" style="2" customWidth="1"/>
    <col min="14851" max="14851" width="11.42578125" style="2" customWidth="1"/>
    <col min="14852" max="14852" width="24.28515625" style="2" customWidth="1"/>
    <col min="14853" max="14853" width="8" style="2" customWidth="1"/>
    <col min="14854" max="14854" width="10.85546875" style="2" customWidth="1"/>
    <col min="14855" max="14855" width="11.7109375" style="2" bestFit="1" customWidth="1"/>
    <col min="14856" max="14856" width="12.7109375" style="2" bestFit="1" customWidth="1"/>
    <col min="14857" max="14857" width="10.7109375" style="2" customWidth="1"/>
    <col min="14858" max="15104" width="9.140625" style="2"/>
    <col min="15105" max="15105" width="5.85546875" style="2" customWidth="1"/>
    <col min="15106" max="15106" width="6.140625" style="2" customWidth="1"/>
    <col min="15107" max="15107" width="11.42578125" style="2" customWidth="1"/>
    <col min="15108" max="15108" width="24.28515625" style="2" customWidth="1"/>
    <col min="15109" max="15109" width="8" style="2" customWidth="1"/>
    <col min="15110" max="15110" width="10.85546875" style="2" customWidth="1"/>
    <col min="15111" max="15111" width="11.7109375" style="2" bestFit="1" customWidth="1"/>
    <col min="15112" max="15112" width="12.7109375" style="2" bestFit="1" customWidth="1"/>
    <col min="15113" max="15113" width="10.7109375" style="2" customWidth="1"/>
    <col min="15114" max="15360" width="9.140625" style="2"/>
    <col min="15361" max="15361" width="5.85546875" style="2" customWidth="1"/>
    <col min="15362" max="15362" width="6.140625" style="2" customWidth="1"/>
    <col min="15363" max="15363" width="11.42578125" style="2" customWidth="1"/>
    <col min="15364" max="15364" width="24.28515625" style="2" customWidth="1"/>
    <col min="15365" max="15365" width="8" style="2" customWidth="1"/>
    <col min="15366" max="15366" width="10.85546875" style="2" customWidth="1"/>
    <col min="15367" max="15367" width="11.7109375" style="2" bestFit="1" customWidth="1"/>
    <col min="15368" max="15368" width="12.7109375" style="2" bestFit="1" customWidth="1"/>
    <col min="15369" max="15369" width="10.7109375" style="2" customWidth="1"/>
    <col min="15370" max="15616" width="9.140625" style="2"/>
    <col min="15617" max="15617" width="5.85546875" style="2" customWidth="1"/>
    <col min="15618" max="15618" width="6.140625" style="2" customWidth="1"/>
    <col min="15619" max="15619" width="11.42578125" style="2" customWidth="1"/>
    <col min="15620" max="15620" width="24.28515625" style="2" customWidth="1"/>
    <col min="15621" max="15621" width="8" style="2" customWidth="1"/>
    <col min="15622" max="15622" width="10.85546875" style="2" customWidth="1"/>
    <col min="15623" max="15623" width="11.7109375" style="2" bestFit="1" customWidth="1"/>
    <col min="15624" max="15624" width="12.7109375" style="2" bestFit="1" customWidth="1"/>
    <col min="15625" max="15625" width="10.7109375" style="2" customWidth="1"/>
    <col min="15626" max="15872" width="9.140625" style="2"/>
    <col min="15873" max="15873" width="5.85546875" style="2" customWidth="1"/>
    <col min="15874" max="15874" width="6.140625" style="2" customWidth="1"/>
    <col min="15875" max="15875" width="11.42578125" style="2" customWidth="1"/>
    <col min="15876" max="15876" width="24.28515625" style="2" customWidth="1"/>
    <col min="15877" max="15877" width="8" style="2" customWidth="1"/>
    <col min="15878" max="15878" width="10.85546875" style="2" customWidth="1"/>
    <col min="15879" max="15879" width="11.7109375" style="2" bestFit="1" customWidth="1"/>
    <col min="15880" max="15880" width="12.7109375" style="2" bestFit="1" customWidth="1"/>
    <col min="15881" max="15881" width="10.7109375" style="2" customWidth="1"/>
    <col min="15882" max="16128" width="9.140625" style="2"/>
    <col min="16129" max="16129" width="5.85546875" style="2" customWidth="1"/>
    <col min="16130" max="16130" width="6.140625" style="2" customWidth="1"/>
    <col min="16131" max="16131" width="11.42578125" style="2" customWidth="1"/>
    <col min="16132" max="16132" width="24.28515625" style="2" customWidth="1"/>
    <col min="16133" max="16133" width="8" style="2" customWidth="1"/>
    <col min="16134" max="16134" width="10.85546875" style="2" customWidth="1"/>
    <col min="16135" max="16135" width="11.7109375" style="2" bestFit="1" customWidth="1"/>
    <col min="16136" max="16136" width="12.7109375" style="2" bestFit="1" customWidth="1"/>
    <col min="16137" max="16137" width="10.7109375" style="2" customWidth="1"/>
    <col min="16138" max="16384" width="9.140625" style="2"/>
  </cols>
  <sheetData>
    <row r="1" spans="1:57" ht="15" x14ac:dyDescent="0.25">
      <c r="A1" s="61" t="s">
        <v>5</v>
      </c>
      <c r="B1" s="62"/>
      <c r="C1" s="63" t="s">
        <v>8</v>
      </c>
      <c r="D1" s="64"/>
      <c r="E1" s="65"/>
      <c r="F1" s="64"/>
      <c r="G1" s="66"/>
      <c r="H1" s="67"/>
      <c r="I1" s="68"/>
    </row>
    <row r="2" spans="1:57" ht="15.75" thickBot="1" x14ac:dyDescent="0.3">
      <c r="A2" s="69" t="s">
        <v>1</v>
      </c>
      <c r="B2" s="70"/>
      <c r="C2" s="71" t="s">
        <v>48</v>
      </c>
      <c r="D2" s="71"/>
      <c r="E2" s="72"/>
      <c r="F2" s="73"/>
      <c r="G2" s="74"/>
      <c r="H2" s="74"/>
      <c r="I2" s="75"/>
    </row>
    <row r="4" spans="1:57" ht="19.5" customHeight="1" x14ac:dyDescent="0.25">
      <c r="A4" s="76" t="s">
        <v>49</v>
      </c>
      <c r="B4" s="76"/>
      <c r="C4" s="76"/>
      <c r="D4" s="76"/>
      <c r="E4" s="76"/>
      <c r="F4" s="76"/>
      <c r="G4" s="76"/>
      <c r="H4" s="76"/>
      <c r="I4" s="76"/>
    </row>
    <row r="5" spans="1:57" ht="13.5" thickBot="1" x14ac:dyDescent="0.25"/>
    <row r="6" spans="1:57" ht="15" customHeight="1" thickBot="1" x14ac:dyDescent="0.25">
      <c r="A6" s="77"/>
      <c r="B6" s="78" t="s">
        <v>50</v>
      </c>
      <c r="C6" s="78"/>
      <c r="D6" s="79"/>
      <c r="E6" s="80" t="s">
        <v>51</v>
      </c>
      <c r="F6" s="81" t="s">
        <v>52</v>
      </c>
      <c r="G6" s="81" t="s">
        <v>53</v>
      </c>
      <c r="H6" s="81" t="s">
        <v>54</v>
      </c>
      <c r="I6" s="82" t="s">
        <v>30</v>
      </c>
    </row>
    <row r="7" spans="1:57" x14ac:dyDescent="0.2">
      <c r="A7" s="83"/>
      <c r="B7" s="84"/>
      <c r="C7" s="84"/>
      <c r="D7" s="85"/>
      <c r="E7" s="86"/>
      <c r="F7" s="87"/>
      <c r="G7" s="87"/>
      <c r="H7" s="87"/>
      <c r="I7" s="88"/>
    </row>
    <row r="8" spans="1:57" x14ac:dyDescent="0.2">
      <c r="A8" s="83"/>
      <c r="B8" s="84"/>
      <c r="C8" s="84"/>
      <c r="D8" s="85"/>
      <c r="E8" s="86"/>
      <c r="F8" s="87"/>
      <c r="G8" s="87"/>
      <c r="H8" s="87"/>
      <c r="I8" s="88"/>
    </row>
    <row r="9" spans="1:57" x14ac:dyDescent="0.2">
      <c r="A9" s="89" t="s">
        <v>55</v>
      </c>
      <c r="B9" s="90" t="s">
        <v>56</v>
      </c>
      <c r="C9" s="90"/>
      <c r="D9" s="85"/>
      <c r="E9" s="86"/>
      <c r="F9" s="87"/>
      <c r="G9" s="91">
        <f>ELE!E86</f>
        <v>0</v>
      </c>
      <c r="H9" s="91">
        <f>Montáž!E53</f>
        <v>0</v>
      </c>
      <c r="I9" s="88"/>
    </row>
    <row r="10" spans="1:57" x14ac:dyDescent="0.2">
      <c r="A10" s="83"/>
      <c r="B10" s="84"/>
      <c r="C10" s="84"/>
      <c r="D10" s="85"/>
      <c r="E10" s="86"/>
      <c r="F10" s="87"/>
      <c r="G10" s="87"/>
      <c r="H10" s="87"/>
      <c r="I10" s="88"/>
    </row>
    <row r="11" spans="1:57" ht="13.5" thickBot="1" x14ac:dyDescent="0.25">
      <c r="A11" s="92"/>
      <c r="B11" s="93"/>
      <c r="D11" s="94"/>
      <c r="E11" s="95"/>
      <c r="F11" s="96"/>
      <c r="G11" s="96"/>
      <c r="H11" s="96"/>
      <c r="I11" s="97"/>
    </row>
    <row r="12" spans="1:57" s="84" customFormat="1" ht="15" customHeight="1" thickBot="1" x14ac:dyDescent="0.25">
      <c r="A12" s="98"/>
      <c r="B12" s="78" t="s">
        <v>57</v>
      </c>
      <c r="C12" s="78"/>
      <c r="D12" s="99"/>
      <c r="E12" s="100"/>
      <c r="F12" s="101">
        <f>SUM(F9:F11)</f>
        <v>0</v>
      </c>
      <c r="G12" s="101">
        <f>SUM(G9:G11)</f>
        <v>0</v>
      </c>
      <c r="H12" s="101">
        <f>SUM(H9:H11)</f>
        <v>0</v>
      </c>
      <c r="I12" s="102"/>
    </row>
    <row r="14" spans="1:57" ht="19.5" customHeight="1" x14ac:dyDescent="0.25">
      <c r="A14" s="1" t="s">
        <v>58</v>
      </c>
      <c r="B14" s="1"/>
      <c r="C14" s="1"/>
      <c r="D14" s="1"/>
      <c r="E14" s="1"/>
      <c r="F14" s="1"/>
      <c r="G14" s="1"/>
      <c r="H14" s="1"/>
      <c r="I14" s="1"/>
      <c r="BA14" s="26"/>
      <c r="BB14" s="26"/>
      <c r="BC14" s="26"/>
      <c r="BD14" s="26"/>
      <c r="BE14" s="26"/>
    </row>
    <row r="15" spans="1:57" ht="13.5" thickBot="1" x14ac:dyDescent="0.25"/>
    <row r="16" spans="1:57" ht="15" customHeight="1" x14ac:dyDescent="0.2">
      <c r="A16" s="103" t="s">
        <v>59</v>
      </c>
      <c r="B16" s="104"/>
      <c r="C16" s="104"/>
      <c r="D16" s="105"/>
      <c r="E16" s="106" t="s">
        <v>60</v>
      </c>
      <c r="F16" s="107" t="s">
        <v>61</v>
      </c>
      <c r="G16" s="108" t="s">
        <v>62</v>
      </c>
      <c r="H16" s="109"/>
      <c r="I16" s="110" t="s">
        <v>60</v>
      </c>
    </row>
    <row r="17" spans="1:53" x14ac:dyDescent="0.2">
      <c r="A17" s="111" t="s">
        <v>63</v>
      </c>
      <c r="B17" s="112"/>
      <c r="C17" s="112"/>
      <c r="D17" s="113"/>
      <c r="E17" s="114">
        <v>0</v>
      </c>
      <c r="F17" s="115">
        <v>5</v>
      </c>
      <c r="G17" s="116">
        <f>SUM(ELE!D14:D21)</f>
        <v>0</v>
      </c>
      <c r="H17" s="117"/>
      <c r="I17" s="118">
        <f t="shared" ref="I17:I22" si="0">E17+F17*G17/100</f>
        <v>0</v>
      </c>
    </row>
    <row r="18" spans="1:53" x14ac:dyDescent="0.2">
      <c r="A18" s="111" t="s">
        <v>64</v>
      </c>
      <c r="B18" s="112"/>
      <c r="C18" s="112"/>
      <c r="D18" s="113"/>
      <c r="E18" s="114">
        <v>0</v>
      </c>
      <c r="F18" s="115">
        <v>5</v>
      </c>
      <c r="G18" s="116">
        <f>SUM(ELE!E77:E83)</f>
        <v>0</v>
      </c>
      <c r="H18" s="117"/>
      <c r="I18" s="118">
        <f t="shared" si="0"/>
        <v>0</v>
      </c>
    </row>
    <row r="19" spans="1:53" x14ac:dyDescent="0.2">
      <c r="A19" s="111" t="s">
        <v>65</v>
      </c>
      <c r="B19" s="112"/>
      <c r="C19" s="112"/>
      <c r="D19" s="113"/>
      <c r="E19" s="114">
        <v>0</v>
      </c>
      <c r="F19" s="115">
        <v>3</v>
      </c>
      <c r="G19" s="116">
        <f>SUM(ELE!E38:E60)</f>
        <v>0</v>
      </c>
      <c r="H19" s="117"/>
      <c r="I19" s="118">
        <f t="shared" si="0"/>
        <v>0</v>
      </c>
    </row>
    <row r="20" spans="1:53" x14ac:dyDescent="0.2">
      <c r="A20" s="111" t="s">
        <v>66</v>
      </c>
      <c r="B20" s="112"/>
      <c r="C20" s="112"/>
      <c r="D20" s="113"/>
      <c r="E20" s="114">
        <v>0</v>
      </c>
      <c r="F20" s="115">
        <v>6</v>
      </c>
      <c r="G20" s="116">
        <f>SUM(H12,G19,I19)</f>
        <v>0</v>
      </c>
      <c r="H20" s="117"/>
      <c r="I20" s="118">
        <f t="shared" si="0"/>
        <v>0</v>
      </c>
    </row>
    <row r="21" spans="1:53" x14ac:dyDescent="0.2">
      <c r="A21" s="111" t="s">
        <v>67</v>
      </c>
      <c r="B21" s="112"/>
      <c r="C21" s="112"/>
      <c r="D21" s="113"/>
      <c r="E21" s="114">
        <v>0</v>
      </c>
      <c r="F21" s="115">
        <v>3</v>
      </c>
      <c r="G21" s="116">
        <f>SUM(F12:H12)</f>
        <v>0</v>
      </c>
      <c r="H21" s="117"/>
      <c r="I21" s="118">
        <f t="shared" si="0"/>
        <v>0</v>
      </c>
    </row>
    <row r="22" spans="1:53" ht="13.5" thickBot="1" x14ac:dyDescent="0.25">
      <c r="A22" s="24"/>
      <c r="D22" s="10"/>
      <c r="E22" s="119"/>
      <c r="F22" s="120"/>
      <c r="G22" s="121">
        <f>CHOOSE(BA22+1,HSV+PSV,HSV+PSV+Mont,HSV+PSV+Dodavka+Mont,HSV,PSV,Mont,Dodavka,Mont+Dodavka,0)</f>
        <v>0</v>
      </c>
      <c r="H22" s="122"/>
      <c r="I22" s="123">
        <f t="shared" si="0"/>
        <v>0</v>
      </c>
      <c r="BA22" s="2">
        <v>8</v>
      </c>
    </row>
    <row r="23" spans="1:53" ht="15" customHeight="1" thickBot="1" x14ac:dyDescent="0.25">
      <c r="A23" s="124"/>
      <c r="B23" s="125" t="s">
        <v>68</v>
      </c>
      <c r="C23" s="126"/>
      <c r="D23" s="127"/>
      <c r="E23" s="128"/>
      <c r="F23" s="129"/>
      <c r="G23" s="129"/>
      <c r="H23" s="130">
        <f>SUM(I17:I21)</f>
        <v>0</v>
      </c>
      <c r="I23" s="131"/>
    </row>
  </sheetData>
  <sheetProtection algorithmName="SHA-512" hashValue="jA9E6Cz3Lthj5aLtQCI4NM2lBbqXKbdfVHNug0IUI2RN4KzJIx6Tt85wm58FRqY7MXLQGk6XvzHmKAJmOBGtzg==" saltValue="IrcwkB1cGd6uGnyNc38fBQ==" spinCount="100000" sheet="1" objects="1" scenarios="1"/>
  <mergeCells count="4">
    <mergeCell ref="G2:I2"/>
    <mergeCell ref="A4:I4"/>
    <mergeCell ref="A14:I14"/>
    <mergeCell ref="H23:I2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86"/>
  <sheetViews>
    <sheetView topLeftCell="A48" workbookViewId="0">
      <selection activeCell="D79" sqref="D79"/>
    </sheetView>
  </sheetViews>
  <sheetFormatPr defaultColWidth="0" defaultRowHeight="12.75" x14ac:dyDescent="0.2"/>
  <cols>
    <col min="1" max="1" width="46.42578125" style="132" customWidth="1"/>
    <col min="2" max="2" width="7.5703125" style="132" customWidth="1"/>
    <col min="3" max="3" width="4.140625" style="132" customWidth="1"/>
    <col min="4" max="4" width="9.85546875" style="133" customWidth="1"/>
    <col min="5" max="5" width="15.5703125" style="133" customWidth="1"/>
    <col min="6" max="6" width="15.5703125" style="134" customWidth="1"/>
    <col min="7" max="244" width="12.42578125" style="132" customWidth="1"/>
    <col min="245" max="16384" width="0" style="132" hidden="1"/>
  </cols>
  <sheetData>
    <row r="1" spans="1:244" x14ac:dyDescent="0.2">
      <c r="A1" s="180" t="s">
        <v>8</v>
      </c>
      <c r="B1" s="181"/>
      <c r="C1" s="182"/>
      <c r="D1" s="183"/>
      <c r="E1" s="184"/>
    </row>
    <row r="2" spans="1:244" x14ac:dyDescent="0.2">
      <c r="A2" s="185" t="s">
        <v>69</v>
      </c>
      <c r="B2" s="186"/>
      <c r="C2" s="187"/>
      <c r="D2" s="188"/>
      <c r="E2" s="189"/>
    </row>
    <row r="3" spans="1:244" x14ac:dyDescent="0.2">
      <c r="A3" s="185" t="s">
        <v>4</v>
      </c>
      <c r="B3" s="186"/>
      <c r="C3" s="187"/>
      <c r="D3" s="188"/>
      <c r="E3" s="189"/>
    </row>
    <row r="4" spans="1:244" x14ac:dyDescent="0.2">
      <c r="A4" s="190" t="s">
        <v>70</v>
      </c>
      <c r="B4" s="186"/>
      <c r="C4" s="187"/>
      <c r="D4" s="188"/>
      <c r="E4" s="189"/>
    </row>
    <row r="5" spans="1:244" x14ac:dyDescent="0.2">
      <c r="A5" s="281" t="s">
        <v>71</v>
      </c>
      <c r="B5" s="282"/>
      <c r="C5" s="245"/>
      <c r="D5" s="246"/>
      <c r="E5" s="235"/>
    </row>
    <row r="6" spans="1:244" x14ac:dyDescent="0.2">
      <c r="A6" s="185"/>
      <c r="B6" s="186"/>
      <c r="C6" s="187"/>
      <c r="D6" s="188"/>
      <c r="E6" s="189"/>
    </row>
    <row r="7" spans="1:244" x14ac:dyDescent="0.2">
      <c r="A7" s="185"/>
      <c r="B7" s="186"/>
      <c r="C7" s="187"/>
      <c r="D7" s="188"/>
      <c r="E7" s="189"/>
    </row>
    <row r="8" spans="1:244" s="136" customFormat="1" ht="11.25" x14ac:dyDescent="0.2">
      <c r="A8" s="276" t="s">
        <v>72</v>
      </c>
      <c r="B8" s="277" t="s">
        <v>73</v>
      </c>
      <c r="C8" s="278" t="s">
        <v>74</v>
      </c>
      <c r="D8" s="279" t="s">
        <v>75</v>
      </c>
      <c r="E8" s="280" t="s">
        <v>76</v>
      </c>
      <c r="F8" s="135"/>
    </row>
    <row r="9" spans="1:244" x14ac:dyDescent="0.2">
      <c r="A9" s="196"/>
      <c r="B9" s="187"/>
      <c r="C9" s="187"/>
      <c r="D9" s="188"/>
      <c r="E9" s="189"/>
    </row>
    <row r="10" spans="1:244" x14ac:dyDescent="0.2">
      <c r="A10" s="241" t="s">
        <v>77</v>
      </c>
      <c r="B10" s="242"/>
      <c r="C10" s="242"/>
      <c r="D10" s="243"/>
      <c r="E10" s="244"/>
    </row>
    <row r="11" spans="1:244" x14ac:dyDescent="0.2">
      <c r="A11" s="196"/>
      <c r="B11" s="187"/>
      <c r="C11" s="187"/>
      <c r="D11" s="188"/>
      <c r="E11" s="189"/>
    </row>
    <row r="12" spans="1:244" x14ac:dyDescent="0.2">
      <c r="A12" s="241" t="s">
        <v>78</v>
      </c>
      <c r="B12" s="242"/>
      <c r="C12" s="242"/>
      <c r="D12" s="243"/>
      <c r="E12" s="244"/>
    </row>
    <row r="13" spans="1:244" x14ac:dyDescent="0.2">
      <c r="A13" s="197"/>
      <c r="B13" s="187"/>
      <c r="C13" s="187"/>
      <c r="D13" s="188"/>
      <c r="E13" s="189"/>
    </row>
    <row r="14" spans="1:244" s="134" customFormat="1" x14ac:dyDescent="0.2">
      <c r="A14" s="265" t="s">
        <v>79</v>
      </c>
      <c r="B14" s="266"/>
      <c r="C14" s="266"/>
      <c r="D14" s="267"/>
      <c r="E14" s="268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</row>
    <row r="15" spans="1:244" s="134" customFormat="1" x14ac:dyDescent="0.2">
      <c r="A15" s="269" t="s">
        <v>80</v>
      </c>
      <c r="B15" s="270"/>
      <c r="C15" s="270"/>
      <c r="D15" s="271"/>
      <c r="E15" s="27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2"/>
      <c r="CN15" s="132"/>
      <c r="CO15" s="132"/>
      <c r="CP15" s="132"/>
      <c r="CQ15" s="132"/>
      <c r="CR15" s="132"/>
      <c r="CS15" s="132"/>
      <c r="CT15" s="132"/>
      <c r="CU15" s="132"/>
      <c r="CV15" s="132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32"/>
      <c r="DH15" s="132"/>
      <c r="DI15" s="132"/>
      <c r="DJ15" s="132"/>
      <c r="DK15" s="132"/>
      <c r="DL15" s="132"/>
      <c r="DM15" s="132"/>
      <c r="DN15" s="132"/>
      <c r="DO15" s="132"/>
      <c r="DP15" s="132"/>
      <c r="DQ15" s="132"/>
      <c r="DR15" s="132"/>
      <c r="DS15" s="132"/>
      <c r="DT15" s="132"/>
      <c r="DU15" s="132"/>
      <c r="DV15" s="132"/>
      <c r="DW15" s="132"/>
      <c r="DX15" s="132"/>
      <c r="DY15" s="132"/>
      <c r="DZ15" s="132"/>
      <c r="EA15" s="132"/>
      <c r="EB15" s="132"/>
      <c r="EC15" s="132"/>
      <c r="ED15" s="132"/>
      <c r="EE15" s="132"/>
      <c r="EF15" s="132"/>
      <c r="EG15" s="132"/>
      <c r="EH15" s="132"/>
      <c r="EI15" s="132"/>
      <c r="EJ15" s="132"/>
      <c r="EK15" s="132"/>
      <c r="EL15" s="132"/>
      <c r="EM15" s="132"/>
      <c r="EN15" s="132"/>
      <c r="EO15" s="132"/>
      <c r="EP15" s="132"/>
      <c r="EQ15" s="132"/>
      <c r="ER15" s="132"/>
      <c r="ES15" s="132"/>
      <c r="ET15" s="132"/>
      <c r="EU15" s="132"/>
      <c r="EV15" s="132"/>
      <c r="EW15" s="132"/>
      <c r="EX15" s="132"/>
      <c r="EY15" s="132"/>
      <c r="EZ15" s="132"/>
      <c r="FA15" s="132"/>
      <c r="FB15" s="132"/>
      <c r="FC15" s="132"/>
      <c r="FD15" s="132"/>
      <c r="FE15" s="132"/>
      <c r="FF15" s="132"/>
      <c r="FG15" s="132"/>
      <c r="FH15" s="132"/>
      <c r="FI15" s="132"/>
      <c r="FJ15" s="132"/>
      <c r="FK15" s="132"/>
      <c r="FL15" s="132"/>
      <c r="FM15" s="132"/>
      <c r="FN15" s="132"/>
      <c r="FO15" s="132"/>
      <c r="FP15" s="132"/>
      <c r="FQ15" s="132"/>
      <c r="FR15" s="132"/>
      <c r="FS15" s="132"/>
      <c r="FT15" s="132"/>
      <c r="FU15" s="132"/>
      <c r="FV15" s="132"/>
      <c r="FW15" s="132"/>
      <c r="FX15" s="132"/>
      <c r="FY15" s="132"/>
      <c r="FZ15" s="132"/>
      <c r="GA15" s="132"/>
      <c r="GB15" s="132"/>
      <c r="GC15" s="132"/>
      <c r="GD15" s="132"/>
      <c r="GE15" s="132"/>
      <c r="GF15" s="132"/>
      <c r="GG15" s="132"/>
      <c r="GH15" s="132"/>
      <c r="GI15" s="132"/>
      <c r="GJ15" s="132"/>
      <c r="GK15" s="132"/>
      <c r="GL15" s="132"/>
      <c r="GM15" s="132"/>
      <c r="GN15" s="132"/>
      <c r="GO15" s="132"/>
      <c r="GP15" s="132"/>
      <c r="GQ15" s="132"/>
      <c r="GR15" s="132"/>
      <c r="GS15" s="132"/>
      <c r="GT15" s="132"/>
      <c r="GU15" s="132"/>
      <c r="GV15" s="132"/>
      <c r="GW15" s="132"/>
      <c r="GX15" s="132"/>
      <c r="GY15" s="132"/>
      <c r="GZ15" s="132"/>
      <c r="HA15" s="132"/>
      <c r="HB15" s="132"/>
      <c r="HC15" s="132"/>
      <c r="HD15" s="132"/>
      <c r="HE15" s="132"/>
      <c r="HF15" s="132"/>
      <c r="HG15" s="132"/>
      <c r="HH15" s="132"/>
      <c r="HI15" s="132"/>
      <c r="HJ15" s="132"/>
      <c r="HK15" s="132"/>
      <c r="HL15" s="132"/>
      <c r="HM15" s="132"/>
      <c r="HN15" s="132"/>
      <c r="HO15" s="132"/>
      <c r="HP15" s="132"/>
      <c r="HQ15" s="132"/>
      <c r="HR15" s="132"/>
      <c r="HS15" s="132"/>
      <c r="HT15" s="132"/>
      <c r="HU15" s="132"/>
      <c r="HV15" s="132"/>
      <c r="HW15" s="132"/>
      <c r="HX15" s="132"/>
      <c r="HY15" s="132"/>
      <c r="HZ15" s="132"/>
      <c r="IA15" s="132"/>
      <c r="IB15" s="132"/>
      <c r="IC15" s="132"/>
      <c r="ID15" s="132"/>
      <c r="IE15" s="132"/>
      <c r="IF15" s="132"/>
      <c r="IG15" s="132"/>
      <c r="IH15" s="132"/>
      <c r="II15" s="132"/>
      <c r="IJ15" s="132"/>
    </row>
    <row r="16" spans="1:244" s="134" customFormat="1" x14ac:dyDescent="0.2">
      <c r="A16" s="198"/>
      <c r="B16" s="147"/>
      <c r="C16" s="147"/>
      <c r="D16" s="145"/>
      <c r="E16" s="199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2"/>
      <c r="BL16" s="132"/>
      <c r="BM16" s="132"/>
      <c r="BN16" s="132"/>
      <c r="BO16" s="132"/>
      <c r="BP16" s="132"/>
      <c r="BQ16" s="132"/>
      <c r="BR16" s="132"/>
      <c r="BS16" s="132"/>
      <c r="BT16" s="132"/>
      <c r="BU16" s="132"/>
      <c r="BV16" s="132"/>
      <c r="BW16" s="132"/>
      <c r="BX16" s="132"/>
      <c r="BY16" s="132"/>
      <c r="BZ16" s="132"/>
      <c r="CA16" s="132"/>
      <c r="CB16" s="132"/>
      <c r="CC16" s="132"/>
      <c r="CD16" s="132"/>
      <c r="CE16" s="132"/>
      <c r="CF16" s="132"/>
      <c r="CG16" s="132"/>
      <c r="CH16" s="132"/>
      <c r="CI16" s="132"/>
      <c r="CJ16" s="132"/>
      <c r="CK16" s="132"/>
      <c r="CL16" s="132"/>
      <c r="CM16" s="132"/>
      <c r="CN16" s="132"/>
      <c r="CO16" s="132"/>
      <c r="CP16" s="132"/>
      <c r="CQ16" s="132"/>
      <c r="CR16" s="132"/>
      <c r="CS16" s="132"/>
      <c r="CT16" s="132"/>
      <c r="CU16" s="132"/>
      <c r="CV16" s="132"/>
      <c r="CW16" s="132"/>
      <c r="CX16" s="132"/>
      <c r="CY16" s="132"/>
      <c r="CZ16" s="132"/>
      <c r="DA16" s="132"/>
      <c r="DB16" s="132"/>
      <c r="DC16" s="132"/>
      <c r="DD16" s="132"/>
      <c r="DE16" s="132"/>
      <c r="DF16" s="132"/>
      <c r="DG16" s="132"/>
      <c r="DH16" s="132"/>
      <c r="DI16" s="132"/>
      <c r="DJ16" s="132"/>
      <c r="DK16" s="132"/>
      <c r="DL16" s="132"/>
      <c r="DM16" s="132"/>
      <c r="DN16" s="132"/>
      <c r="DO16" s="132"/>
      <c r="DP16" s="132"/>
      <c r="DQ16" s="132"/>
      <c r="DR16" s="132"/>
      <c r="DS16" s="132"/>
      <c r="DT16" s="132"/>
      <c r="DU16" s="132"/>
      <c r="DV16" s="132"/>
      <c r="DW16" s="132"/>
      <c r="DX16" s="132"/>
      <c r="DY16" s="132"/>
      <c r="DZ16" s="132"/>
      <c r="EA16" s="132"/>
      <c r="EB16" s="132"/>
      <c r="EC16" s="132"/>
      <c r="ED16" s="132"/>
      <c r="EE16" s="132"/>
      <c r="EF16" s="132"/>
      <c r="EG16" s="132"/>
      <c r="EH16" s="132"/>
      <c r="EI16" s="132"/>
      <c r="EJ16" s="132"/>
      <c r="EK16" s="132"/>
      <c r="EL16" s="132"/>
      <c r="EM16" s="132"/>
      <c r="EN16" s="132"/>
      <c r="EO16" s="132"/>
      <c r="EP16" s="132"/>
      <c r="EQ16" s="132"/>
      <c r="ER16" s="132"/>
      <c r="ES16" s="132"/>
      <c r="ET16" s="132"/>
      <c r="EU16" s="132"/>
      <c r="EV16" s="132"/>
      <c r="EW16" s="132"/>
      <c r="EX16" s="132"/>
      <c r="EY16" s="132"/>
      <c r="EZ16" s="132"/>
      <c r="FA16" s="132"/>
      <c r="FB16" s="132"/>
      <c r="FC16" s="132"/>
      <c r="FD16" s="132"/>
      <c r="FE16" s="132"/>
      <c r="FF16" s="132"/>
      <c r="FG16" s="132"/>
      <c r="FH16" s="132"/>
      <c r="FI16" s="132"/>
      <c r="FJ16" s="132"/>
      <c r="FK16" s="132"/>
      <c r="FL16" s="132"/>
      <c r="FM16" s="132"/>
      <c r="FN16" s="132"/>
      <c r="FO16" s="132"/>
      <c r="FP16" s="132"/>
      <c r="FQ16" s="132"/>
      <c r="FR16" s="132"/>
      <c r="FS16" s="132"/>
      <c r="FT16" s="132"/>
      <c r="FU16" s="132"/>
      <c r="FV16" s="132"/>
      <c r="FW16" s="132"/>
      <c r="FX16" s="132"/>
      <c r="FY16" s="132"/>
      <c r="FZ16" s="132"/>
      <c r="GA16" s="132"/>
      <c r="GB16" s="132"/>
      <c r="GC16" s="132"/>
      <c r="GD16" s="132"/>
      <c r="GE16" s="132"/>
      <c r="GF16" s="132"/>
      <c r="GG16" s="132"/>
      <c r="GH16" s="132"/>
      <c r="GI16" s="132"/>
      <c r="GJ16" s="132"/>
      <c r="GK16" s="132"/>
      <c r="GL16" s="132"/>
      <c r="GM16" s="132"/>
      <c r="GN16" s="132"/>
      <c r="GO16" s="132"/>
      <c r="GP16" s="132"/>
      <c r="GQ16" s="132"/>
      <c r="GR16" s="132"/>
      <c r="GS16" s="132"/>
      <c r="GT16" s="132"/>
      <c r="GU16" s="132"/>
      <c r="GV16" s="132"/>
      <c r="GW16" s="132"/>
      <c r="GX16" s="132"/>
      <c r="GY16" s="132"/>
      <c r="GZ16" s="132"/>
      <c r="HA16" s="132"/>
      <c r="HB16" s="132"/>
      <c r="HC16" s="132"/>
      <c r="HD16" s="132"/>
      <c r="HE16" s="132"/>
      <c r="HF16" s="132"/>
      <c r="HG16" s="132"/>
      <c r="HH16" s="132"/>
      <c r="HI16" s="132"/>
      <c r="HJ16" s="132"/>
      <c r="HK16" s="132"/>
      <c r="HL16" s="132"/>
      <c r="HM16" s="132"/>
      <c r="HN16" s="132"/>
      <c r="HO16" s="132"/>
      <c r="HP16" s="132"/>
      <c r="HQ16" s="132"/>
      <c r="HR16" s="132"/>
      <c r="HS16" s="132"/>
      <c r="HT16" s="132"/>
      <c r="HU16" s="132"/>
      <c r="HV16" s="132"/>
      <c r="HW16" s="132"/>
      <c r="HX16" s="132"/>
      <c r="HY16" s="132"/>
      <c r="HZ16" s="132"/>
      <c r="IA16" s="132"/>
      <c r="IB16" s="132"/>
      <c r="IC16" s="132"/>
      <c r="ID16" s="132"/>
      <c r="IE16" s="132"/>
      <c r="IF16" s="132"/>
      <c r="IG16" s="132"/>
      <c r="IH16" s="132"/>
      <c r="II16" s="132"/>
      <c r="IJ16" s="132"/>
    </row>
    <row r="17" spans="1:244" s="134" customFormat="1" x14ac:dyDescent="0.2">
      <c r="A17" s="273" t="s">
        <v>81</v>
      </c>
      <c r="B17" s="274"/>
      <c r="C17" s="274"/>
      <c r="D17" s="228"/>
      <c r="E17" s="275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32"/>
      <c r="DR17" s="132"/>
      <c r="DS17" s="132"/>
      <c r="DT17" s="132"/>
      <c r="DU17" s="132"/>
      <c r="DV17" s="132"/>
      <c r="DW17" s="132"/>
      <c r="DX17" s="132"/>
      <c r="DY17" s="132"/>
      <c r="DZ17" s="132"/>
      <c r="EA17" s="132"/>
      <c r="EB17" s="132"/>
      <c r="EC17" s="132"/>
      <c r="ED17" s="132"/>
      <c r="EE17" s="132"/>
      <c r="EF17" s="132"/>
      <c r="EG17" s="132"/>
      <c r="EH17" s="132"/>
      <c r="EI17" s="132"/>
      <c r="EJ17" s="132"/>
      <c r="EK17" s="132"/>
      <c r="EL17" s="132"/>
      <c r="EM17" s="132"/>
      <c r="EN17" s="132"/>
      <c r="EO17" s="132"/>
      <c r="EP17" s="132"/>
      <c r="EQ17" s="132"/>
      <c r="ER17" s="132"/>
      <c r="ES17" s="132"/>
      <c r="ET17" s="132"/>
      <c r="EU17" s="132"/>
      <c r="EV17" s="132"/>
      <c r="EW17" s="132"/>
      <c r="EX17" s="132"/>
      <c r="EY17" s="132"/>
      <c r="EZ17" s="132"/>
      <c r="FA17" s="132"/>
      <c r="FB17" s="132"/>
      <c r="FC17" s="132"/>
      <c r="FD17" s="132"/>
      <c r="FE17" s="132"/>
      <c r="FF17" s="132"/>
      <c r="FG17" s="132"/>
      <c r="FH17" s="132"/>
      <c r="FI17" s="132"/>
      <c r="FJ17" s="132"/>
      <c r="FK17" s="132"/>
      <c r="FL17" s="132"/>
      <c r="FM17" s="132"/>
      <c r="FN17" s="132"/>
      <c r="FO17" s="132"/>
      <c r="FP17" s="132"/>
      <c r="FQ17" s="132"/>
      <c r="FR17" s="132"/>
      <c r="FS17" s="132"/>
      <c r="FT17" s="132"/>
      <c r="FU17" s="132"/>
      <c r="FV17" s="132"/>
      <c r="FW17" s="132"/>
      <c r="FX17" s="132"/>
      <c r="FY17" s="132"/>
      <c r="FZ17" s="132"/>
      <c r="GA17" s="132"/>
      <c r="GB17" s="132"/>
      <c r="GC17" s="132"/>
      <c r="GD17" s="132"/>
      <c r="GE17" s="132"/>
      <c r="GF17" s="132"/>
      <c r="GG17" s="132"/>
      <c r="GH17" s="132"/>
      <c r="GI17" s="132"/>
      <c r="GJ17" s="132"/>
      <c r="GK17" s="132"/>
      <c r="GL17" s="132"/>
      <c r="GM17" s="132"/>
      <c r="GN17" s="132"/>
      <c r="GO17" s="132"/>
      <c r="GP17" s="132"/>
      <c r="GQ17" s="132"/>
      <c r="GR17" s="132"/>
      <c r="GS17" s="132"/>
      <c r="GT17" s="132"/>
      <c r="GU17" s="132"/>
      <c r="GV17" s="132"/>
      <c r="GW17" s="132"/>
      <c r="GX17" s="132"/>
      <c r="GY17" s="132"/>
      <c r="GZ17" s="132"/>
      <c r="HA17" s="132"/>
      <c r="HB17" s="132"/>
      <c r="HC17" s="132"/>
      <c r="HD17" s="132"/>
      <c r="HE17" s="132"/>
      <c r="HF17" s="132"/>
      <c r="HG17" s="132"/>
      <c r="HH17" s="132"/>
      <c r="HI17" s="132"/>
      <c r="HJ17" s="132"/>
      <c r="HK17" s="132"/>
      <c r="HL17" s="132"/>
      <c r="HM17" s="132"/>
      <c r="HN17" s="132"/>
      <c r="HO17" s="132"/>
      <c r="HP17" s="132"/>
      <c r="HQ17" s="132"/>
      <c r="HR17" s="132"/>
      <c r="HS17" s="132"/>
      <c r="HT17" s="132"/>
      <c r="HU17" s="132"/>
      <c r="HV17" s="132"/>
      <c r="HW17" s="132"/>
      <c r="HX17" s="132"/>
      <c r="HY17" s="132"/>
      <c r="HZ17" s="132"/>
      <c r="IA17" s="132"/>
      <c r="IB17" s="132"/>
      <c r="IC17" s="132"/>
      <c r="ID17" s="132"/>
      <c r="IE17" s="132"/>
      <c r="IF17" s="132"/>
      <c r="IG17" s="132"/>
      <c r="IH17" s="132"/>
      <c r="II17" s="132"/>
      <c r="IJ17" s="132"/>
    </row>
    <row r="18" spans="1:244" s="134" customFormat="1" x14ac:dyDescent="0.2">
      <c r="A18" s="198"/>
      <c r="B18" s="147"/>
      <c r="C18" s="147"/>
      <c r="D18" s="145"/>
      <c r="E18" s="199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32"/>
      <c r="DG18" s="132"/>
      <c r="DH18" s="132"/>
      <c r="DI18" s="132"/>
      <c r="DJ18" s="132"/>
      <c r="DK18" s="132"/>
      <c r="DL18" s="132"/>
      <c r="DM18" s="132"/>
      <c r="DN18" s="132"/>
      <c r="DO18" s="132"/>
      <c r="DP18" s="132"/>
      <c r="DQ18" s="132"/>
      <c r="DR18" s="132"/>
      <c r="DS18" s="132"/>
      <c r="DT18" s="132"/>
      <c r="DU18" s="132"/>
      <c r="DV18" s="132"/>
      <c r="DW18" s="132"/>
      <c r="DX18" s="132"/>
      <c r="DY18" s="132"/>
      <c r="DZ18" s="132"/>
      <c r="EA18" s="132"/>
      <c r="EB18" s="132"/>
      <c r="EC18" s="132"/>
      <c r="ED18" s="132"/>
      <c r="EE18" s="132"/>
      <c r="EF18" s="132"/>
      <c r="EG18" s="132"/>
      <c r="EH18" s="132"/>
      <c r="EI18" s="132"/>
      <c r="EJ18" s="132"/>
      <c r="EK18" s="132"/>
      <c r="EL18" s="132"/>
      <c r="EM18" s="132"/>
      <c r="EN18" s="132"/>
      <c r="EO18" s="132"/>
      <c r="EP18" s="132"/>
      <c r="EQ18" s="132"/>
      <c r="ER18" s="132"/>
      <c r="ES18" s="132"/>
      <c r="ET18" s="132"/>
      <c r="EU18" s="132"/>
      <c r="EV18" s="132"/>
      <c r="EW18" s="132"/>
      <c r="EX18" s="132"/>
      <c r="EY18" s="132"/>
      <c r="EZ18" s="132"/>
      <c r="FA18" s="132"/>
      <c r="FB18" s="132"/>
      <c r="FC18" s="132"/>
      <c r="FD18" s="132"/>
      <c r="FE18" s="132"/>
      <c r="FF18" s="132"/>
      <c r="FG18" s="132"/>
      <c r="FH18" s="132"/>
      <c r="FI18" s="132"/>
      <c r="FJ18" s="132"/>
      <c r="FK18" s="132"/>
      <c r="FL18" s="132"/>
      <c r="FM18" s="132"/>
      <c r="FN18" s="132"/>
      <c r="FO18" s="132"/>
      <c r="FP18" s="132"/>
      <c r="FQ18" s="132"/>
      <c r="FR18" s="132"/>
      <c r="FS18" s="132"/>
      <c r="FT18" s="132"/>
      <c r="FU18" s="132"/>
      <c r="FV18" s="132"/>
      <c r="FW18" s="132"/>
      <c r="FX18" s="132"/>
      <c r="FY18" s="132"/>
      <c r="FZ18" s="132"/>
      <c r="GA18" s="132"/>
      <c r="GB18" s="132"/>
      <c r="GC18" s="132"/>
      <c r="GD18" s="132"/>
      <c r="GE18" s="132"/>
      <c r="GF18" s="132"/>
      <c r="GG18" s="132"/>
      <c r="GH18" s="132"/>
      <c r="GI18" s="132"/>
      <c r="GJ18" s="132"/>
      <c r="GK18" s="132"/>
      <c r="GL18" s="132"/>
      <c r="GM18" s="132"/>
      <c r="GN18" s="132"/>
      <c r="GO18" s="132"/>
      <c r="GP18" s="132"/>
      <c r="GQ18" s="132"/>
      <c r="GR18" s="132"/>
      <c r="GS18" s="132"/>
      <c r="GT18" s="132"/>
      <c r="GU18" s="132"/>
      <c r="GV18" s="132"/>
      <c r="GW18" s="132"/>
      <c r="GX18" s="132"/>
      <c r="GY18" s="132"/>
      <c r="GZ18" s="132"/>
      <c r="HA18" s="132"/>
      <c r="HB18" s="132"/>
      <c r="HC18" s="132"/>
      <c r="HD18" s="132"/>
      <c r="HE18" s="132"/>
      <c r="HF18" s="132"/>
      <c r="HG18" s="132"/>
      <c r="HH18" s="132"/>
      <c r="HI18" s="132"/>
      <c r="HJ18" s="132"/>
      <c r="HK18" s="132"/>
      <c r="HL18" s="132"/>
      <c r="HM18" s="132"/>
      <c r="HN18" s="132"/>
      <c r="HO18" s="132"/>
      <c r="HP18" s="132"/>
      <c r="HQ18" s="132"/>
      <c r="HR18" s="132"/>
      <c r="HS18" s="132"/>
      <c r="HT18" s="132"/>
      <c r="HU18" s="132"/>
      <c r="HV18" s="132"/>
      <c r="HW18" s="132"/>
      <c r="HX18" s="132"/>
      <c r="HY18" s="132"/>
      <c r="HZ18" s="132"/>
      <c r="IA18" s="132"/>
      <c r="IB18" s="132"/>
      <c r="IC18" s="132"/>
      <c r="ID18" s="132"/>
      <c r="IE18" s="132"/>
      <c r="IF18" s="132"/>
      <c r="IG18" s="132"/>
      <c r="IH18" s="132"/>
      <c r="II18" s="132"/>
      <c r="IJ18" s="132"/>
    </row>
    <row r="19" spans="1:244" s="134" customFormat="1" x14ac:dyDescent="0.2">
      <c r="A19" s="240" t="s">
        <v>82</v>
      </c>
      <c r="B19" s="220">
        <v>1</v>
      </c>
      <c r="C19" s="240" t="s">
        <v>83</v>
      </c>
      <c r="D19" s="283"/>
      <c r="E19" s="222">
        <f t="shared" ref="E19:E21" si="0">B19*D19</f>
        <v>0</v>
      </c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2"/>
      <c r="CK19" s="132"/>
      <c r="CL19" s="132"/>
      <c r="CM19" s="132"/>
      <c r="CN19" s="132"/>
      <c r="CO19" s="132"/>
      <c r="CP19" s="132"/>
      <c r="CQ19" s="132"/>
      <c r="CR19" s="132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32"/>
      <c r="DG19" s="132"/>
      <c r="DH19" s="132"/>
      <c r="DI19" s="132"/>
      <c r="DJ19" s="132"/>
      <c r="DK19" s="132"/>
      <c r="DL19" s="132"/>
      <c r="DM19" s="132"/>
      <c r="DN19" s="132"/>
      <c r="DO19" s="132"/>
      <c r="DP19" s="132"/>
      <c r="DQ19" s="132"/>
      <c r="DR19" s="132"/>
      <c r="DS19" s="132"/>
      <c r="DT19" s="132"/>
      <c r="DU19" s="132"/>
      <c r="DV19" s="132"/>
      <c r="DW19" s="132"/>
      <c r="DX19" s="132"/>
      <c r="DY19" s="132"/>
      <c r="DZ19" s="132"/>
      <c r="EA19" s="132"/>
      <c r="EB19" s="132"/>
      <c r="EC19" s="132"/>
      <c r="ED19" s="132"/>
      <c r="EE19" s="132"/>
      <c r="EF19" s="132"/>
      <c r="EG19" s="132"/>
      <c r="EH19" s="132"/>
      <c r="EI19" s="132"/>
      <c r="EJ19" s="132"/>
      <c r="EK19" s="132"/>
      <c r="EL19" s="132"/>
      <c r="EM19" s="132"/>
      <c r="EN19" s="132"/>
      <c r="EO19" s="132"/>
      <c r="EP19" s="132"/>
      <c r="EQ19" s="132"/>
      <c r="ER19" s="132"/>
      <c r="ES19" s="132"/>
      <c r="ET19" s="132"/>
      <c r="EU19" s="132"/>
      <c r="EV19" s="132"/>
      <c r="EW19" s="132"/>
      <c r="EX19" s="132"/>
      <c r="EY19" s="132"/>
      <c r="EZ19" s="132"/>
      <c r="FA19" s="132"/>
      <c r="FB19" s="132"/>
      <c r="FC19" s="132"/>
      <c r="FD19" s="132"/>
      <c r="FE19" s="132"/>
      <c r="FF19" s="132"/>
      <c r="FG19" s="132"/>
      <c r="FH19" s="132"/>
      <c r="FI19" s="132"/>
      <c r="FJ19" s="132"/>
      <c r="FK19" s="132"/>
      <c r="FL19" s="132"/>
      <c r="FM19" s="132"/>
      <c r="FN19" s="132"/>
      <c r="FO19" s="132"/>
      <c r="FP19" s="132"/>
      <c r="FQ19" s="132"/>
      <c r="FR19" s="132"/>
      <c r="FS19" s="132"/>
      <c r="FT19" s="132"/>
      <c r="FU19" s="132"/>
      <c r="FV19" s="132"/>
      <c r="FW19" s="132"/>
      <c r="FX19" s="132"/>
      <c r="FY19" s="132"/>
      <c r="FZ19" s="132"/>
      <c r="GA19" s="132"/>
      <c r="GB19" s="132"/>
      <c r="GC19" s="132"/>
      <c r="GD19" s="132"/>
      <c r="GE19" s="132"/>
      <c r="GF19" s="132"/>
      <c r="GG19" s="132"/>
      <c r="GH19" s="132"/>
      <c r="GI19" s="132"/>
      <c r="GJ19" s="132"/>
      <c r="GK19" s="132"/>
      <c r="GL19" s="132"/>
      <c r="GM19" s="132"/>
      <c r="GN19" s="132"/>
      <c r="GO19" s="132"/>
      <c r="GP19" s="132"/>
      <c r="GQ19" s="132"/>
      <c r="GR19" s="132"/>
      <c r="GS19" s="132"/>
      <c r="GT19" s="132"/>
      <c r="GU19" s="132"/>
      <c r="GV19" s="132"/>
      <c r="GW19" s="132"/>
      <c r="GX19" s="132"/>
      <c r="GY19" s="132"/>
      <c r="GZ19" s="132"/>
      <c r="HA19" s="132"/>
      <c r="HB19" s="132"/>
      <c r="HC19" s="132"/>
      <c r="HD19" s="132"/>
      <c r="HE19" s="132"/>
      <c r="HF19" s="132"/>
      <c r="HG19" s="132"/>
      <c r="HH19" s="132"/>
      <c r="HI19" s="132"/>
      <c r="HJ19" s="132"/>
      <c r="HK19" s="132"/>
      <c r="HL19" s="132"/>
      <c r="HM19" s="132"/>
      <c r="HN19" s="132"/>
      <c r="HO19" s="132"/>
      <c r="HP19" s="132"/>
      <c r="HQ19" s="132"/>
      <c r="HR19" s="132"/>
      <c r="HS19" s="132"/>
      <c r="HT19" s="132"/>
      <c r="HU19" s="132"/>
      <c r="HV19" s="132"/>
      <c r="HW19" s="132"/>
      <c r="HX19" s="132"/>
      <c r="HY19" s="132"/>
      <c r="HZ19" s="132"/>
      <c r="IA19" s="132"/>
      <c r="IB19" s="132"/>
      <c r="IC19" s="132"/>
      <c r="ID19" s="132"/>
      <c r="IE19" s="132"/>
      <c r="IF19" s="132"/>
      <c r="IG19" s="132"/>
      <c r="IH19" s="132"/>
      <c r="II19" s="132"/>
      <c r="IJ19" s="132"/>
    </row>
    <row r="20" spans="1:244" s="137" customFormat="1" x14ac:dyDescent="0.2">
      <c r="A20" s="240" t="s">
        <v>84</v>
      </c>
      <c r="B20" s="220">
        <v>6</v>
      </c>
      <c r="C20" s="240" t="s">
        <v>83</v>
      </c>
      <c r="D20" s="283"/>
      <c r="E20" s="221">
        <f t="shared" si="0"/>
        <v>0</v>
      </c>
      <c r="F20" s="141"/>
      <c r="G20" s="141"/>
      <c r="H20" s="139"/>
      <c r="I20" s="142"/>
    </row>
    <row r="21" spans="1:244" s="137" customFormat="1" x14ac:dyDescent="0.2">
      <c r="A21" s="219" t="s">
        <v>85</v>
      </c>
      <c r="B21" s="220">
        <v>2</v>
      </c>
      <c r="C21" s="219" t="s">
        <v>83</v>
      </c>
      <c r="D21" s="283"/>
      <c r="E21" s="221">
        <f t="shared" si="0"/>
        <v>0</v>
      </c>
      <c r="F21" s="141"/>
      <c r="G21" s="141"/>
      <c r="H21" s="139"/>
      <c r="I21" s="142"/>
    </row>
    <row r="22" spans="1:244" s="137" customFormat="1" x14ac:dyDescent="0.2">
      <c r="A22" s="200"/>
      <c r="B22" s="143"/>
      <c r="C22" s="144"/>
      <c r="D22" s="145"/>
      <c r="E22" s="199"/>
      <c r="F22" s="141"/>
      <c r="G22" s="141"/>
      <c r="H22" s="139"/>
      <c r="I22" s="142"/>
    </row>
    <row r="23" spans="1:244" s="137" customFormat="1" x14ac:dyDescent="0.2">
      <c r="A23" s="285" t="s">
        <v>86</v>
      </c>
      <c r="B23" s="232"/>
      <c r="C23" s="286"/>
      <c r="D23" s="267"/>
      <c r="E23" s="268"/>
      <c r="F23" s="141"/>
      <c r="G23" s="141"/>
      <c r="H23" s="139"/>
      <c r="I23" s="142"/>
    </row>
    <row r="24" spans="1:244" s="137" customFormat="1" x14ac:dyDescent="0.2">
      <c r="A24" s="287" t="s">
        <v>87</v>
      </c>
      <c r="B24" s="234"/>
      <c r="C24" s="288"/>
      <c r="D24" s="271"/>
      <c r="E24" s="272"/>
      <c r="F24" s="141"/>
      <c r="G24" s="141"/>
      <c r="H24" s="139"/>
      <c r="I24" s="142"/>
    </row>
    <row r="25" spans="1:244" s="137" customFormat="1" x14ac:dyDescent="0.2">
      <c r="A25" s="200"/>
      <c r="B25" s="143"/>
      <c r="C25" s="144"/>
      <c r="D25" s="145"/>
      <c r="E25" s="199"/>
      <c r="F25" s="141"/>
      <c r="G25" s="141"/>
      <c r="H25" s="139"/>
      <c r="I25" s="142"/>
    </row>
    <row r="26" spans="1:244" s="137" customFormat="1" x14ac:dyDescent="0.2">
      <c r="A26" s="262" t="s">
        <v>88</v>
      </c>
      <c r="B26" s="263">
        <v>10</v>
      </c>
      <c r="C26" s="264" t="s">
        <v>89</v>
      </c>
      <c r="D26" s="284"/>
      <c r="E26" s="221">
        <f t="shared" ref="E26:E32" si="1">B26*D26</f>
        <v>0</v>
      </c>
      <c r="F26" s="141"/>
      <c r="H26" s="139"/>
      <c r="I26" s="142"/>
    </row>
    <row r="27" spans="1:244" s="137" customFormat="1" x14ac:dyDescent="0.2">
      <c r="A27" s="262" t="s">
        <v>90</v>
      </c>
      <c r="B27" s="263">
        <v>2</v>
      </c>
      <c r="C27" s="264" t="s">
        <v>83</v>
      </c>
      <c r="D27" s="284"/>
      <c r="E27" s="221">
        <f t="shared" si="1"/>
        <v>0</v>
      </c>
      <c r="F27" s="141"/>
      <c r="H27" s="139"/>
      <c r="I27" s="142"/>
    </row>
    <row r="28" spans="1:244" s="137" customFormat="1" x14ac:dyDescent="0.2">
      <c r="A28" s="262" t="s">
        <v>91</v>
      </c>
      <c r="B28" s="263">
        <v>2</v>
      </c>
      <c r="C28" s="264" t="s">
        <v>83</v>
      </c>
      <c r="D28" s="284"/>
      <c r="E28" s="221">
        <f t="shared" si="1"/>
        <v>0</v>
      </c>
      <c r="F28" s="141"/>
      <c r="H28" s="139"/>
      <c r="I28" s="142"/>
    </row>
    <row r="29" spans="1:244" s="137" customFormat="1" x14ac:dyDescent="0.2">
      <c r="A29" s="262" t="s">
        <v>92</v>
      </c>
      <c r="B29" s="263">
        <v>1</v>
      </c>
      <c r="C29" s="264" t="s">
        <v>83</v>
      </c>
      <c r="D29" s="284"/>
      <c r="E29" s="221">
        <f t="shared" si="1"/>
        <v>0</v>
      </c>
      <c r="F29" s="141"/>
      <c r="H29" s="139"/>
      <c r="I29" s="142"/>
    </row>
    <row r="30" spans="1:244" s="137" customFormat="1" x14ac:dyDescent="0.2">
      <c r="A30" s="219" t="s">
        <v>93</v>
      </c>
      <c r="B30" s="230">
        <v>1</v>
      </c>
      <c r="C30" s="219" t="s">
        <v>83</v>
      </c>
      <c r="D30" s="283"/>
      <c r="E30" s="221">
        <f t="shared" si="1"/>
        <v>0</v>
      </c>
      <c r="F30" s="141"/>
      <c r="H30" s="139"/>
      <c r="I30" s="142"/>
    </row>
    <row r="31" spans="1:244" s="137" customFormat="1" x14ac:dyDescent="0.2">
      <c r="A31" s="219" t="s">
        <v>94</v>
      </c>
      <c r="B31" s="230">
        <v>2</v>
      </c>
      <c r="C31" s="219" t="s">
        <v>83</v>
      </c>
      <c r="D31" s="283"/>
      <c r="E31" s="221">
        <f t="shared" si="1"/>
        <v>0</v>
      </c>
      <c r="F31" s="141"/>
      <c r="H31" s="139"/>
      <c r="I31" s="142"/>
    </row>
    <row r="32" spans="1:244" s="137" customFormat="1" ht="15" x14ac:dyDescent="0.25">
      <c r="A32" s="219" t="s">
        <v>95</v>
      </c>
      <c r="B32" s="230">
        <v>2</v>
      </c>
      <c r="C32" s="219" t="s">
        <v>83</v>
      </c>
      <c r="D32" s="283"/>
      <c r="E32" s="221">
        <f t="shared" si="1"/>
        <v>0</v>
      </c>
      <c r="F32" s="141"/>
      <c r="H32" s="139"/>
      <c r="I32" s="142"/>
    </row>
    <row r="33" spans="1:244" s="137" customFormat="1" x14ac:dyDescent="0.2">
      <c r="A33" s="200"/>
      <c r="B33" s="143"/>
      <c r="C33" s="144"/>
      <c r="D33" s="145"/>
      <c r="E33" s="199"/>
      <c r="F33" s="141"/>
      <c r="G33" s="141"/>
      <c r="H33" s="139"/>
      <c r="I33" s="142"/>
    </row>
    <row r="34" spans="1:244" x14ac:dyDescent="0.2">
      <c r="A34" s="196"/>
      <c r="B34" s="187"/>
      <c r="C34" s="187"/>
      <c r="D34" s="188"/>
      <c r="E34" s="189"/>
    </row>
    <row r="35" spans="1:244" s="134" customFormat="1" x14ac:dyDescent="0.2">
      <c r="A35" s="248" t="s">
        <v>96</v>
      </c>
      <c r="B35" s="249"/>
      <c r="C35" s="249"/>
      <c r="D35" s="250"/>
      <c r="E35" s="251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  <c r="CT35" s="132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  <c r="DJ35" s="132"/>
      <c r="DK35" s="132"/>
      <c r="DL35" s="132"/>
      <c r="DM35" s="132"/>
      <c r="DN35" s="132"/>
      <c r="DO35" s="132"/>
      <c r="DP35" s="132"/>
      <c r="DQ35" s="132"/>
      <c r="DR35" s="132"/>
      <c r="DS35" s="132"/>
      <c r="DT35" s="132"/>
      <c r="DU35" s="132"/>
      <c r="DV35" s="132"/>
      <c r="DW35" s="132"/>
      <c r="DX35" s="132"/>
      <c r="DY35" s="132"/>
      <c r="DZ35" s="132"/>
      <c r="EA35" s="132"/>
      <c r="EB35" s="132"/>
      <c r="EC35" s="132"/>
      <c r="ED35" s="132"/>
      <c r="EE35" s="132"/>
      <c r="EF35" s="132"/>
      <c r="EG35" s="132"/>
      <c r="EH35" s="132"/>
      <c r="EI35" s="132"/>
      <c r="EJ35" s="132"/>
      <c r="EK35" s="132"/>
      <c r="EL35" s="132"/>
      <c r="EM35" s="132"/>
      <c r="EN35" s="132"/>
      <c r="EO35" s="132"/>
      <c r="EP35" s="132"/>
      <c r="EQ35" s="132"/>
      <c r="ER35" s="132"/>
      <c r="ES35" s="132"/>
      <c r="ET35" s="132"/>
      <c r="EU35" s="132"/>
      <c r="EV35" s="132"/>
      <c r="EW35" s="132"/>
      <c r="EX35" s="132"/>
      <c r="EY35" s="132"/>
      <c r="EZ35" s="132"/>
      <c r="FA35" s="132"/>
      <c r="FB35" s="132"/>
      <c r="FC35" s="132"/>
      <c r="FD35" s="132"/>
      <c r="FE35" s="132"/>
      <c r="FF35" s="132"/>
      <c r="FG35" s="132"/>
      <c r="FH35" s="132"/>
      <c r="FI35" s="132"/>
      <c r="FJ35" s="132"/>
      <c r="FK35" s="132"/>
      <c r="FL35" s="132"/>
      <c r="FM35" s="132"/>
      <c r="FN35" s="132"/>
      <c r="FO35" s="132"/>
      <c r="FP35" s="132"/>
      <c r="FQ35" s="132"/>
      <c r="FR35" s="132"/>
      <c r="FS35" s="132"/>
      <c r="FT35" s="132"/>
      <c r="FU35" s="132"/>
      <c r="FV35" s="132"/>
      <c r="FW35" s="132"/>
      <c r="FX35" s="132"/>
      <c r="FY35" s="132"/>
      <c r="FZ35" s="132"/>
      <c r="GA35" s="132"/>
      <c r="GB35" s="132"/>
      <c r="GC35" s="132"/>
      <c r="GD35" s="132"/>
      <c r="GE35" s="132"/>
      <c r="GF35" s="132"/>
      <c r="GG35" s="132"/>
      <c r="GH35" s="132"/>
      <c r="GI35" s="132"/>
      <c r="GJ35" s="132"/>
      <c r="GK35" s="132"/>
      <c r="GL35" s="132"/>
      <c r="GM35" s="132"/>
      <c r="GN35" s="132"/>
      <c r="GO35" s="132"/>
      <c r="GP35" s="132"/>
      <c r="GQ35" s="132"/>
      <c r="GR35" s="132"/>
      <c r="GS35" s="132"/>
      <c r="GT35" s="132"/>
      <c r="GU35" s="132"/>
      <c r="GV35" s="132"/>
      <c r="GW35" s="132"/>
      <c r="GX35" s="132"/>
      <c r="GY35" s="132"/>
      <c r="GZ35" s="132"/>
      <c r="HA35" s="132"/>
      <c r="HB35" s="132"/>
      <c r="HC35" s="132"/>
      <c r="HD35" s="132"/>
      <c r="HE35" s="132"/>
      <c r="HF35" s="132"/>
      <c r="HG35" s="132"/>
      <c r="HH35" s="132"/>
      <c r="HI35" s="132"/>
      <c r="HJ35" s="132"/>
      <c r="HK35" s="132"/>
      <c r="HL35" s="132"/>
      <c r="HM35" s="132"/>
      <c r="HN35" s="132"/>
      <c r="HO35" s="132"/>
      <c r="HP35" s="132"/>
      <c r="HQ35" s="132"/>
      <c r="HR35" s="132"/>
      <c r="HS35" s="132"/>
      <c r="HT35" s="132"/>
      <c r="HU35" s="132"/>
      <c r="HV35" s="132"/>
      <c r="HW35" s="132"/>
      <c r="HX35" s="132"/>
      <c r="HY35" s="132"/>
      <c r="HZ35" s="132"/>
      <c r="IA35" s="132"/>
      <c r="IB35" s="132"/>
      <c r="IC35" s="132"/>
      <c r="ID35" s="132"/>
      <c r="IE35" s="132"/>
      <c r="IF35" s="132"/>
      <c r="IG35" s="132"/>
      <c r="IH35" s="132"/>
      <c r="II35" s="132"/>
      <c r="IJ35" s="132"/>
    </row>
    <row r="36" spans="1:244" s="134" customFormat="1" x14ac:dyDescent="0.2">
      <c r="A36" s="252" t="s">
        <v>97</v>
      </c>
      <c r="B36" s="253"/>
      <c r="C36" s="253"/>
      <c r="D36" s="254"/>
      <c r="E36" s="255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  <c r="DJ36" s="132"/>
      <c r="DK36" s="132"/>
      <c r="DL36" s="132"/>
      <c r="DM36" s="132"/>
      <c r="DN36" s="132"/>
      <c r="DO36" s="132"/>
      <c r="DP36" s="132"/>
      <c r="DQ36" s="132"/>
      <c r="DR36" s="132"/>
      <c r="DS36" s="132"/>
      <c r="DT36" s="132"/>
      <c r="DU36" s="132"/>
      <c r="DV36" s="132"/>
      <c r="DW36" s="132"/>
      <c r="DX36" s="132"/>
      <c r="DY36" s="132"/>
      <c r="DZ36" s="132"/>
      <c r="EA36" s="132"/>
      <c r="EB36" s="132"/>
      <c r="EC36" s="132"/>
      <c r="ED36" s="132"/>
      <c r="EE36" s="132"/>
      <c r="EF36" s="132"/>
      <c r="EG36" s="132"/>
      <c r="EH36" s="132"/>
      <c r="EI36" s="132"/>
      <c r="EJ36" s="132"/>
      <c r="EK36" s="132"/>
      <c r="EL36" s="132"/>
      <c r="EM36" s="132"/>
      <c r="EN36" s="132"/>
      <c r="EO36" s="132"/>
      <c r="EP36" s="132"/>
      <c r="EQ36" s="132"/>
      <c r="ER36" s="132"/>
      <c r="ES36" s="132"/>
      <c r="ET36" s="132"/>
      <c r="EU36" s="132"/>
      <c r="EV36" s="132"/>
      <c r="EW36" s="132"/>
      <c r="EX36" s="132"/>
      <c r="EY36" s="132"/>
      <c r="EZ36" s="132"/>
      <c r="FA36" s="132"/>
      <c r="FB36" s="132"/>
      <c r="FC36" s="132"/>
      <c r="FD36" s="132"/>
      <c r="FE36" s="132"/>
      <c r="FF36" s="132"/>
      <c r="FG36" s="132"/>
      <c r="FH36" s="132"/>
      <c r="FI36" s="132"/>
      <c r="FJ36" s="132"/>
      <c r="FK36" s="132"/>
      <c r="FL36" s="132"/>
      <c r="FM36" s="132"/>
      <c r="FN36" s="132"/>
      <c r="FO36" s="132"/>
      <c r="FP36" s="132"/>
      <c r="FQ36" s="132"/>
      <c r="FR36" s="132"/>
      <c r="FS36" s="132"/>
      <c r="FT36" s="132"/>
      <c r="FU36" s="132"/>
      <c r="FV36" s="132"/>
      <c r="FW36" s="132"/>
      <c r="FX36" s="132"/>
      <c r="FY36" s="132"/>
      <c r="FZ36" s="132"/>
      <c r="GA36" s="132"/>
      <c r="GB36" s="132"/>
      <c r="GC36" s="132"/>
      <c r="GD36" s="132"/>
      <c r="GE36" s="132"/>
      <c r="GF36" s="132"/>
      <c r="GG36" s="132"/>
      <c r="GH36" s="132"/>
      <c r="GI36" s="132"/>
      <c r="GJ36" s="132"/>
      <c r="GK36" s="132"/>
      <c r="GL36" s="132"/>
      <c r="GM36" s="132"/>
      <c r="GN36" s="132"/>
      <c r="GO36" s="132"/>
      <c r="GP36" s="132"/>
      <c r="GQ36" s="132"/>
      <c r="GR36" s="132"/>
      <c r="GS36" s="132"/>
      <c r="GT36" s="132"/>
      <c r="GU36" s="132"/>
      <c r="GV36" s="132"/>
      <c r="GW36" s="132"/>
      <c r="GX36" s="132"/>
      <c r="GY36" s="132"/>
      <c r="GZ36" s="132"/>
      <c r="HA36" s="132"/>
      <c r="HB36" s="132"/>
      <c r="HC36" s="132"/>
      <c r="HD36" s="132"/>
      <c r="HE36" s="132"/>
      <c r="HF36" s="132"/>
      <c r="HG36" s="132"/>
      <c r="HH36" s="132"/>
      <c r="HI36" s="132"/>
      <c r="HJ36" s="132"/>
      <c r="HK36" s="132"/>
      <c r="HL36" s="132"/>
      <c r="HM36" s="132"/>
      <c r="HN36" s="132"/>
      <c r="HO36" s="132"/>
      <c r="HP36" s="132"/>
      <c r="HQ36" s="132"/>
      <c r="HR36" s="132"/>
      <c r="HS36" s="132"/>
      <c r="HT36" s="132"/>
      <c r="HU36" s="132"/>
      <c r="HV36" s="132"/>
      <c r="HW36" s="132"/>
      <c r="HX36" s="132"/>
      <c r="HY36" s="132"/>
      <c r="HZ36" s="132"/>
      <c r="IA36" s="132"/>
      <c r="IB36" s="132"/>
      <c r="IC36" s="132"/>
      <c r="ID36" s="132"/>
      <c r="IE36" s="132"/>
      <c r="IF36" s="132"/>
      <c r="IG36" s="132"/>
      <c r="IH36" s="132"/>
      <c r="II36" s="132"/>
      <c r="IJ36" s="132"/>
    </row>
    <row r="37" spans="1:244" s="134" customFormat="1" x14ac:dyDescent="0.2">
      <c r="A37" s="197"/>
      <c r="B37" s="187"/>
      <c r="C37" s="187"/>
      <c r="D37" s="188"/>
      <c r="E37" s="189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  <c r="BD37" s="132"/>
      <c r="BE37" s="132"/>
      <c r="BF37" s="132"/>
      <c r="BG37" s="132"/>
      <c r="BH37" s="132"/>
      <c r="BI37" s="132"/>
      <c r="BJ37" s="132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2"/>
      <c r="CN37" s="132"/>
      <c r="CO37" s="132"/>
      <c r="CP37" s="132"/>
      <c r="CQ37" s="132"/>
      <c r="CR37" s="132"/>
      <c r="CS37" s="132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  <c r="DJ37" s="132"/>
      <c r="DK37" s="132"/>
      <c r="DL37" s="132"/>
      <c r="DM37" s="132"/>
      <c r="DN37" s="132"/>
      <c r="DO37" s="132"/>
      <c r="DP37" s="132"/>
      <c r="DQ37" s="132"/>
      <c r="DR37" s="132"/>
      <c r="DS37" s="132"/>
      <c r="DT37" s="132"/>
      <c r="DU37" s="132"/>
      <c r="DV37" s="132"/>
      <c r="DW37" s="132"/>
      <c r="DX37" s="132"/>
      <c r="DY37" s="132"/>
      <c r="DZ37" s="132"/>
      <c r="EA37" s="132"/>
      <c r="EB37" s="132"/>
      <c r="EC37" s="132"/>
      <c r="ED37" s="132"/>
      <c r="EE37" s="132"/>
      <c r="EF37" s="132"/>
      <c r="EG37" s="132"/>
      <c r="EH37" s="132"/>
      <c r="EI37" s="132"/>
      <c r="EJ37" s="132"/>
      <c r="EK37" s="132"/>
      <c r="EL37" s="132"/>
      <c r="EM37" s="132"/>
      <c r="EN37" s="132"/>
      <c r="EO37" s="132"/>
      <c r="EP37" s="132"/>
      <c r="EQ37" s="132"/>
      <c r="ER37" s="132"/>
      <c r="ES37" s="132"/>
      <c r="ET37" s="132"/>
      <c r="EU37" s="132"/>
      <c r="EV37" s="132"/>
      <c r="EW37" s="132"/>
      <c r="EX37" s="132"/>
      <c r="EY37" s="132"/>
      <c r="EZ37" s="132"/>
      <c r="FA37" s="132"/>
      <c r="FB37" s="132"/>
      <c r="FC37" s="132"/>
      <c r="FD37" s="132"/>
      <c r="FE37" s="132"/>
      <c r="FF37" s="132"/>
      <c r="FG37" s="132"/>
      <c r="FH37" s="132"/>
      <c r="FI37" s="132"/>
      <c r="FJ37" s="132"/>
      <c r="FK37" s="132"/>
      <c r="FL37" s="132"/>
      <c r="FM37" s="132"/>
      <c r="FN37" s="132"/>
      <c r="FO37" s="132"/>
      <c r="FP37" s="132"/>
      <c r="FQ37" s="132"/>
      <c r="FR37" s="132"/>
      <c r="FS37" s="132"/>
      <c r="FT37" s="132"/>
      <c r="FU37" s="132"/>
      <c r="FV37" s="132"/>
      <c r="FW37" s="132"/>
      <c r="FX37" s="132"/>
      <c r="FY37" s="132"/>
      <c r="FZ37" s="132"/>
      <c r="GA37" s="132"/>
      <c r="GB37" s="132"/>
      <c r="GC37" s="132"/>
      <c r="GD37" s="132"/>
      <c r="GE37" s="132"/>
      <c r="GF37" s="132"/>
      <c r="GG37" s="132"/>
      <c r="GH37" s="132"/>
      <c r="GI37" s="132"/>
      <c r="GJ37" s="132"/>
      <c r="GK37" s="132"/>
      <c r="GL37" s="132"/>
      <c r="GM37" s="132"/>
      <c r="GN37" s="132"/>
      <c r="GO37" s="132"/>
      <c r="GP37" s="132"/>
      <c r="GQ37" s="132"/>
      <c r="GR37" s="132"/>
      <c r="GS37" s="132"/>
      <c r="GT37" s="132"/>
      <c r="GU37" s="132"/>
      <c r="GV37" s="132"/>
      <c r="GW37" s="132"/>
      <c r="GX37" s="132"/>
      <c r="GY37" s="132"/>
      <c r="GZ37" s="132"/>
      <c r="HA37" s="132"/>
      <c r="HB37" s="132"/>
      <c r="HC37" s="132"/>
      <c r="HD37" s="132"/>
      <c r="HE37" s="132"/>
      <c r="HF37" s="132"/>
      <c r="HG37" s="132"/>
      <c r="HH37" s="132"/>
      <c r="HI37" s="132"/>
      <c r="HJ37" s="132"/>
      <c r="HK37" s="132"/>
      <c r="HL37" s="132"/>
      <c r="HM37" s="132"/>
      <c r="HN37" s="132"/>
      <c r="HO37" s="132"/>
      <c r="HP37" s="132"/>
      <c r="HQ37" s="132"/>
      <c r="HR37" s="132"/>
      <c r="HS37" s="132"/>
      <c r="HT37" s="132"/>
      <c r="HU37" s="132"/>
      <c r="HV37" s="132"/>
      <c r="HW37" s="132"/>
      <c r="HX37" s="132"/>
      <c r="HY37" s="132"/>
      <c r="HZ37" s="132"/>
      <c r="IA37" s="132"/>
      <c r="IB37" s="132"/>
      <c r="IC37" s="132"/>
      <c r="ID37" s="132"/>
      <c r="IE37" s="132"/>
      <c r="IF37" s="132"/>
      <c r="IG37" s="132"/>
      <c r="IH37" s="132"/>
      <c r="II37" s="132"/>
      <c r="IJ37" s="132"/>
    </row>
    <row r="38" spans="1:244" s="134" customFormat="1" x14ac:dyDescent="0.2">
      <c r="A38" s="247" t="s">
        <v>98</v>
      </c>
      <c r="B38" s="247">
        <v>12</v>
      </c>
      <c r="C38" s="247" t="s">
        <v>83</v>
      </c>
      <c r="D38" s="289"/>
      <c r="E38" s="222">
        <f t="shared" ref="E38:E39" si="2">B38*D38</f>
        <v>0</v>
      </c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2"/>
      <c r="CN38" s="132"/>
      <c r="CO38" s="132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  <c r="DJ38" s="132"/>
      <c r="DK38" s="132"/>
      <c r="DL38" s="132"/>
      <c r="DM38" s="132"/>
      <c r="DN38" s="132"/>
      <c r="DO38" s="132"/>
      <c r="DP38" s="132"/>
      <c r="DQ38" s="132"/>
      <c r="DR38" s="132"/>
      <c r="DS38" s="132"/>
      <c r="DT38" s="132"/>
      <c r="DU38" s="132"/>
      <c r="DV38" s="132"/>
      <c r="DW38" s="132"/>
      <c r="DX38" s="132"/>
      <c r="DY38" s="132"/>
      <c r="DZ38" s="132"/>
      <c r="EA38" s="132"/>
      <c r="EB38" s="132"/>
      <c r="EC38" s="132"/>
      <c r="ED38" s="132"/>
      <c r="EE38" s="132"/>
      <c r="EF38" s="132"/>
      <c r="EG38" s="132"/>
      <c r="EH38" s="132"/>
      <c r="EI38" s="132"/>
      <c r="EJ38" s="132"/>
      <c r="EK38" s="132"/>
      <c r="EL38" s="132"/>
      <c r="EM38" s="132"/>
      <c r="EN38" s="132"/>
      <c r="EO38" s="132"/>
      <c r="EP38" s="132"/>
      <c r="EQ38" s="132"/>
      <c r="ER38" s="132"/>
      <c r="ES38" s="132"/>
      <c r="ET38" s="132"/>
      <c r="EU38" s="132"/>
      <c r="EV38" s="132"/>
      <c r="EW38" s="132"/>
      <c r="EX38" s="132"/>
      <c r="EY38" s="132"/>
      <c r="EZ38" s="132"/>
      <c r="FA38" s="132"/>
      <c r="FB38" s="132"/>
      <c r="FC38" s="132"/>
      <c r="FD38" s="132"/>
      <c r="FE38" s="132"/>
      <c r="FF38" s="132"/>
      <c r="FG38" s="132"/>
      <c r="FH38" s="132"/>
      <c r="FI38" s="132"/>
      <c r="FJ38" s="132"/>
      <c r="FK38" s="132"/>
      <c r="FL38" s="132"/>
      <c r="FM38" s="132"/>
      <c r="FN38" s="132"/>
      <c r="FO38" s="132"/>
      <c r="FP38" s="132"/>
      <c r="FQ38" s="132"/>
      <c r="FR38" s="132"/>
      <c r="FS38" s="132"/>
      <c r="FT38" s="132"/>
      <c r="FU38" s="132"/>
      <c r="FV38" s="132"/>
      <c r="FW38" s="132"/>
      <c r="FX38" s="132"/>
      <c r="FY38" s="132"/>
      <c r="FZ38" s="132"/>
      <c r="GA38" s="132"/>
      <c r="GB38" s="132"/>
      <c r="GC38" s="132"/>
      <c r="GD38" s="132"/>
      <c r="GE38" s="132"/>
      <c r="GF38" s="132"/>
      <c r="GG38" s="132"/>
      <c r="GH38" s="132"/>
      <c r="GI38" s="132"/>
      <c r="GJ38" s="132"/>
      <c r="GK38" s="132"/>
      <c r="GL38" s="132"/>
      <c r="GM38" s="132"/>
      <c r="GN38" s="132"/>
      <c r="GO38" s="132"/>
      <c r="GP38" s="132"/>
      <c r="GQ38" s="132"/>
      <c r="GR38" s="132"/>
      <c r="GS38" s="132"/>
      <c r="GT38" s="132"/>
      <c r="GU38" s="132"/>
      <c r="GV38" s="132"/>
      <c r="GW38" s="132"/>
      <c r="GX38" s="132"/>
      <c r="GY38" s="132"/>
      <c r="GZ38" s="132"/>
      <c r="HA38" s="132"/>
      <c r="HB38" s="132"/>
      <c r="HC38" s="132"/>
      <c r="HD38" s="132"/>
      <c r="HE38" s="132"/>
      <c r="HF38" s="132"/>
      <c r="HG38" s="132"/>
      <c r="HH38" s="132"/>
      <c r="HI38" s="132"/>
      <c r="HJ38" s="132"/>
      <c r="HK38" s="132"/>
      <c r="HL38" s="132"/>
      <c r="HM38" s="132"/>
      <c r="HN38" s="132"/>
      <c r="HO38" s="132"/>
      <c r="HP38" s="132"/>
      <c r="HQ38" s="132"/>
      <c r="HR38" s="132"/>
      <c r="HS38" s="132"/>
      <c r="HT38" s="132"/>
      <c r="HU38" s="132"/>
      <c r="HV38" s="132"/>
      <c r="HW38" s="132"/>
      <c r="HX38" s="132"/>
      <c r="HY38" s="132"/>
      <c r="HZ38" s="132"/>
      <c r="IA38" s="132"/>
      <c r="IB38" s="132"/>
      <c r="IC38" s="132"/>
      <c r="ID38" s="132"/>
      <c r="IE38" s="132"/>
      <c r="IF38" s="132"/>
      <c r="IG38" s="132"/>
      <c r="IH38" s="132"/>
      <c r="II38" s="132"/>
      <c r="IJ38" s="132"/>
    </row>
    <row r="39" spans="1:244" x14ac:dyDescent="0.2">
      <c r="A39" s="247" t="s">
        <v>99</v>
      </c>
      <c r="B39" s="247">
        <v>12</v>
      </c>
      <c r="C39" s="247" t="s">
        <v>83</v>
      </c>
      <c r="D39" s="289"/>
      <c r="E39" s="222">
        <f t="shared" si="2"/>
        <v>0</v>
      </c>
    </row>
    <row r="40" spans="1:244" x14ac:dyDescent="0.2">
      <c r="A40" s="196"/>
      <c r="B40" s="187"/>
      <c r="C40" s="187"/>
      <c r="D40" s="188"/>
      <c r="E40" s="189"/>
    </row>
    <row r="41" spans="1:244" x14ac:dyDescent="0.2">
      <c r="A41" s="196"/>
      <c r="B41" s="187"/>
      <c r="C41" s="187"/>
      <c r="D41" s="188"/>
      <c r="E41" s="189"/>
    </row>
    <row r="42" spans="1:244" x14ac:dyDescent="0.2">
      <c r="A42" s="241" t="s">
        <v>100</v>
      </c>
      <c r="B42" s="242"/>
      <c r="C42" s="242"/>
      <c r="D42" s="243"/>
      <c r="E42" s="244"/>
    </row>
    <row r="43" spans="1:244" x14ac:dyDescent="0.2">
      <c r="A43" s="223" t="s">
        <v>101</v>
      </c>
      <c r="B43" s="224">
        <v>1</v>
      </c>
      <c r="C43" s="223" t="s">
        <v>83</v>
      </c>
      <c r="D43" s="289"/>
      <c r="E43" s="222">
        <f t="shared" ref="E43:E48" si="3">B43*D43</f>
        <v>0</v>
      </c>
      <c r="F43" s="150"/>
    </row>
    <row r="44" spans="1:244" x14ac:dyDescent="0.2">
      <c r="A44" s="219" t="s">
        <v>102</v>
      </c>
      <c r="B44" s="220">
        <v>2</v>
      </c>
      <c r="C44" s="219" t="s">
        <v>83</v>
      </c>
      <c r="D44" s="283"/>
      <c r="E44" s="222">
        <f t="shared" si="3"/>
        <v>0</v>
      </c>
      <c r="F44" s="150"/>
    </row>
    <row r="45" spans="1:244" s="137" customFormat="1" x14ac:dyDescent="0.2">
      <c r="A45" s="219" t="s">
        <v>103</v>
      </c>
      <c r="B45" s="220">
        <v>2</v>
      </c>
      <c r="C45" s="219" t="s">
        <v>83</v>
      </c>
      <c r="D45" s="283"/>
      <c r="E45" s="222">
        <f t="shared" si="3"/>
        <v>0</v>
      </c>
      <c r="F45" s="151"/>
      <c r="G45" s="151"/>
      <c r="H45" s="139"/>
      <c r="I45" s="142"/>
      <c r="J45" s="152"/>
    </row>
    <row r="46" spans="1:244" s="137" customFormat="1" x14ac:dyDescent="0.2">
      <c r="A46" s="200"/>
      <c r="B46" s="143"/>
      <c r="C46" s="144"/>
      <c r="D46" s="145"/>
      <c r="E46" s="199"/>
      <c r="F46" s="141"/>
      <c r="G46" s="141"/>
      <c r="H46" s="139"/>
      <c r="I46" s="142"/>
      <c r="J46" s="153"/>
    </row>
    <row r="47" spans="1:244" s="137" customFormat="1" x14ac:dyDescent="0.2">
      <c r="A47" s="240" t="s">
        <v>104</v>
      </c>
      <c r="B47" s="220">
        <v>18</v>
      </c>
      <c r="C47" s="240" t="s">
        <v>83</v>
      </c>
      <c r="D47" s="283"/>
      <c r="E47" s="221">
        <f t="shared" si="3"/>
        <v>0</v>
      </c>
      <c r="F47" s="154"/>
      <c r="G47" s="154"/>
      <c r="H47" s="139"/>
      <c r="I47" s="155"/>
    </row>
    <row r="48" spans="1:244" s="137" customFormat="1" x14ac:dyDescent="0.2">
      <c r="A48" s="240" t="s">
        <v>105</v>
      </c>
      <c r="B48" s="220">
        <v>4</v>
      </c>
      <c r="C48" s="240" t="s">
        <v>83</v>
      </c>
      <c r="D48" s="283"/>
      <c r="E48" s="221">
        <f t="shared" si="3"/>
        <v>0</v>
      </c>
      <c r="F48" s="154"/>
      <c r="G48" s="154"/>
      <c r="H48" s="139"/>
      <c r="I48" s="155"/>
    </row>
    <row r="49" spans="1:12" x14ac:dyDescent="0.2">
      <c r="A49" s="202"/>
      <c r="B49" s="203"/>
      <c r="C49" s="204"/>
      <c r="D49" s="145"/>
      <c r="E49" s="199"/>
    </row>
    <row r="50" spans="1:12" x14ac:dyDescent="0.2">
      <c r="A50" s="240" t="s">
        <v>106</v>
      </c>
      <c r="B50" s="220">
        <v>5</v>
      </c>
      <c r="C50" s="240" t="s">
        <v>83</v>
      </c>
      <c r="D50" s="283"/>
      <c r="E50" s="221">
        <f t="shared" ref="E50:E54" si="4">B50*D50</f>
        <v>0</v>
      </c>
    </row>
    <row r="51" spans="1:12" x14ac:dyDescent="0.2">
      <c r="A51" s="240" t="s">
        <v>107</v>
      </c>
      <c r="B51" s="220">
        <v>1</v>
      </c>
      <c r="C51" s="240" t="s">
        <v>83</v>
      </c>
      <c r="D51" s="283"/>
      <c r="E51" s="221">
        <f t="shared" si="4"/>
        <v>0</v>
      </c>
    </row>
    <row r="52" spans="1:12" x14ac:dyDescent="0.2">
      <c r="A52" s="202"/>
      <c r="B52" s="203"/>
      <c r="C52" s="204"/>
      <c r="D52" s="188"/>
      <c r="E52" s="189"/>
    </row>
    <row r="53" spans="1:12" x14ac:dyDescent="0.2">
      <c r="A53" s="223" t="s">
        <v>108</v>
      </c>
      <c r="B53" s="224">
        <v>50</v>
      </c>
      <c r="C53" s="223" t="s">
        <v>83</v>
      </c>
      <c r="D53" s="289"/>
      <c r="E53" s="222">
        <f t="shared" si="4"/>
        <v>0</v>
      </c>
    </row>
    <row r="54" spans="1:12" x14ac:dyDescent="0.2">
      <c r="A54" s="223" t="s">
        <v>109</v>
      </c>
      <c r="B54" s="224">
        <v>5</v>
      </c>
      <c r="C54" s="223" t="s">
        <v>83</v>
      </c>
      <c r="D54" s="289"/>
      <c r="E54" s="222">
        <f t="shared" si="4"/>
        <v>0</v>
      </c>
    </row>
    <row r="55" spans="1:12" x14ac:dyDescent="0.2">
      <c r="A55" s="202"/>
      <c r="B55" s="203"/>
      <c r="C55" s="204"/>
      <c r="D55" s="205"/>
      <c r="E55" s="189"/>
    </row>
    <row r="56" spans="1:12" x14ac:dyDescent="0.2">
      <c r="A56" s="219" t="s">
        <v>110</v>
      </c>
      <c r="B56" s="220">
        <v>30</v>
      </c>
      <c r="C56" s="219" t="s">
        <v>83</v>
      </c>
      <c r="D56" s="283"/>
      <c r="E56" s="222">
        <f t="shared" ref="E56:E62" si="5">B56*D56</f>
        <v>0</v>
      </c>
    </row>
    <row r="57" spans="1:12" s="137" customFormat="1" x14ac:dyDescent="0.2">
      <c r="A57" s="240" t="s">
        <v>111</v>
      </c>
      <c r="B57" s="220">
        <v>10</v>
      </c>
      <c r="C57" s="240" t="s">
        <v>83</v>
      </c>
      <c r="D57" s="283"/>
      <c r="E57" s="222">
        <f t="shared" si="5"/>
        <v>0</v>
      </c>
      <c r="F57" s="156"/>
      <c r="G57" s="156"/>
      <c r="H57" s="144"/>
      <c r="I57" s="142"/>
      <c r="J57" s="147"/>
      <c r="K57" s="147"/>
      <c r="L57" s="147"/>
    </row>
    <row r="58" spans="1:12" x14ac:dyDescent="0.2">
      <c r="A58" s="223" t="s">
        <v>112</v>
      </c>
      <c r="B58" s="224">
        <v>2</v>
      </c>
      <c r="C58" s="223" t="s">
        <v>83</v>
      </c>
      <c r="D58" s="289"/>
      <c r="E58" s="222">
        <f t="shared" si="5"/>
        <v>0</v>
      </c>
    </row>
    <row r="59" spans="1:12" x14ac:dyDescent="0.2">
      <c r="A59" s="200"/>
      <c r="B59" s="203"/>
      <c r="C59" s="206"/>
      <c r="D59" s="188"/>
      <c r="E59" s="189"/>
      <c r="F59" s="133"/>
    </row>
    <row r="60" spans="1:12" s="137" customFormat="1" x14ac:dyDescent="0.2">
      <c r="A60" s="219" t="s">
        <v>113</v>
      </c>
      <c r="B60" s="224">
        <v>20</v>
      </c>
      <c r="C60" s="239" t="s">
        <v>89</v>
      </c>
      <c r="D60" s="283"/>
      <c r="E60" s="222">
        <f t="shared" si="5"/>
        <v>0</v>
      </c>
      <c r="F60" s="138"/>
      <c r="G60" s="141"/>
      <c r="H60" s="139"/>
      <c r="I60" s="142"/>
      <c r="J60" s="155"/>
    </row>
    <row r="61" spans="1:12" s="137" customFormat="1" x14ac:dyDescent="0.2">
      <c r="A61" s="201"/>
      <c r="B61" s="203"/>
      <c r="C61" s="207"/>
      <c r="D61" s="145"/>
      <c r="E61" s="189"/>
      <c r="F61" s="138"/>
      <c r="G61" s="141"/>
      <c r="H61" s="139"/>
      <c r="I61" s="142"/>
      <c r="J61" s="155"/>
    </row>
    <row r="62" spans="1:12" s="137" customFormat="1" ht="25.5" x14ac:dyDescent="0.2">
      <c r="A62" s="238" t="s">
        <v>114</v>
      </c>
      <c r="B62" s="220">
        <v>1</v>
      </c>
      <c r="C62" s="230" t="s">
        <v>83</v>
      </c>
      <c r="D62" s="283"/>
      <c r="E62" s="222">
        <f t="shared" si="5"/>
        <v>0</v>
      </c>
      <c r="F62" s="138"/>
      <c r="G62" s="141"/>
      <c r="H62" s="139"/>
      <c r="I62" s="142"/>
      <c r="J62" s="155"/>
    </row>
    <row r="63" spans="1:12" s="137" customFormat="1" x14ac:dyDescent="0.2">
      <c r="A63" s="201"/>
      <c r="B63" s="203"/>
      <c r="C63" s="207"/>
      <c r="D63" s="145"/>
      <c r="E63" s="189"/>
      <c r="F63" s="138"/>
      <c r="G63" s="141"/>
      <c r="H63" s="139"/>
      <c r="I63" s="142"/>
      <c r="J63" s="155"/>
    </row>
    <row r="64" spans="1:12" s="137" customFormat="1" x14ac:dyDescent="0.2">
      <c r="A64" s="231" t="s">
        <v>115</v>
      </c>
      <c r="B64" s="232"/>
      <c r="C64" s="232"/>
      <c r="D64" s="233"/>
      <c r="E64" s="184"/>
      <c r="F64" s="138"/>
      <c r="G64" s="141"/>
      <c r="H64" s="139"/>
      <c r="I64" s="142"/>
      <c r="J64" s="155"/>
    </row>
    <row r="65" spans="1:10" s="137" customFormat="1" x14ac:dyDescent="0.2">
      <c r="A65" s="208" t="s">
        <v>116</v>
      </c>
      <c r="B65" s="143"/>
      <c r="C65" s="143"/>
      <c r="D65" s="209"/>
      <c r="E65" s="189"/>
      <c r="F65" s="138"/>
      <c r="G65" s="141"/>
      <c r="H65" s="139"/>
      <c r="I65" s="142"/>
      <c r="J65" s="155"/>
    </row>
    <row r="66" spans="1:10" s="137" customFormat="1" x14ac:dyDescent="0.2">
      <c r="A66" s="208" t="s">
        <v>117</v>
      </c>
      <c r="B66" s="143"/>
      <c r="C66" s="143"/>
      <c r="D66" s="209"/>
      <c r="E66" s="189"/>
      <c r="F66" s="138"/>
      <c r="G66" s="141"/>
      <c r="H66" s="139"/>
      <c r="I66" s="142"/>
      <c r="J66" s="155"/>
    </row>
    <row r="67" spans="1:10" s="137" customFormat="1" x14ac:dyDescent="0.2">
      <c r="A67" s="208"/>
      <c r="B67" s="143"/>
      <c r="C67" s="143"/>
      <c r="D67" s="210"/>
      <c r="E67" s="189"/>
      <c r="F67" s="138"/>
      <c r="G67" s="141"/>
      <c r="H67" s="139"/>
      <c r="I67" s="142"/>
      <c r="J67" s="155"/>
    </row>
    <row r="68" spans="1:10" s="137" customFormat="1" x14ac:dyDescent="0.2">
      <c r="A68" s="236" t="s">
        <v>118</v>
      </c>
      <c r="B68" s="220">
        <v>20</v>
      </c>
      <c r="C68" s="237" t="s">
        <v>89</v>
      </c>
      <c r="D68" s="290"/>
      <c r="E68" s="222">
        <f t="shared" ref="E68" si="6">B68*D68</f>
        <v>0</v>
      </c>
      <c r="F68" s="138"/>
      <c r="G68" s="141"/>
      <c r="H68" s="139"/>
      <c r="I68" s="142"/>
      <c r="J68" s="155"/>
    </row>
    <row r="69" spans="1:10" s="137" customFormat="1" x14ac:dyDescent="0.2">
      <c r="A69" s="201"/>
      <c r="B69" s="203"/>
      <c r="C69" s="207"/>
      <c r="D69" s="145"/>
      <c r="E69" s="189"/>
      <c r="F69" s="138"/>
      <c r="G69" s="141"/>
      <c r="H69" s="139"/>
      <c r="I69" s="142"/>
      <c r="J69" s="155"/>
    </row>
    <row r="70" spans="1:10" s="137" customFormat="1" x14ac:dyDescent="0.2">
      <c r="A70" s="225" t="s">
        <v>119</v>
      </c>
      <c r="B70" s="226"/>
      <c r="C70" s="227"/>
      <c r="D70" s="228"/>
      <c r="E70" s="229"/>
      <c r="F70" s="138"/>
      <c r="G70" s="141"/>
      <c r="H70" s="139"/>
      <c r="I70" s="142"/>
      <c r="J70" s="155"/>
    </row>
    <row r="71" spans="1:10" s="137" customFormat="1" x14ac:dyDescent="0.2">
      <c r="A71" s="230" t="s">
        <v>120</v>
      </c>
      <c r="B71" s="220">
        <v>30</v>
      </c>
      <c r="C71" s="219" t="s">
        <v>89</v>
      </c>
      <c r="D71" s="283"/>
      <c r="E71" s="222">
        <f t="shared" ref="E71:E72" si="7">B71*D71</f>
        <v>0</v>
      </c>
      <c r="F71" s="138"/>
      <c r="G71" s="141"/>
      <c r="H71" s="139"/>
      <c r="I71" s="142"/>
      <c r="J71" s="155"/>
    </row>
    <row r="72" spans="1:10" s="137" customFormat="1" x14ac:dyDescent="0.2">
      <c r="A72" s="230" t="s">
        <v>121</v>
      </c>
      <c r="B72" s="220">
        <v>20</v>
      </c>
      <c r="C72" s="219" t="s">
        <v>83</v>
      </c>
      <c r="D72" s="283"/>
      <c r="E72" s="222">
        <f t="shared" si="7"/>
        <v>0</v>
      </c>
      <c r="F72" s="138"/>
      <c r="G72" s="141"/>
      <c r="H72" s="139"/>
      <c r="I72" s="142"/>
      <c r="J72" s="155"/>
    </row>
    <row r="73" spans="1:10" s="137" customFormat="1" x14ac:dyDescent="0.2">
      <c r="A73" s="201"/>
      <c r="B73" s="203"/>
      <c r="C73" s="207"/>
      <c r="D73" s="145"/>
      <c r="E73" s="189"/>
      <c r="F73" s="138"/>
      <c r="G73" s="141"/>
      <c r="H73" s="139"/>
      <c r="I73" s="142"/>
      <c r="J73" s="155"/>
    </row>
    <row r="74" spans="1:10" x14ac:dyDescent="0.2">
      <c r="A74" s="196"/>
      <c r="B74" s="187"/>
      <c r="C74" s="187"/>
      <c r="D74" s="188"/>
      <c r="E74" s="189"/>
    </row>
    <row r="75" spans="1:10" s="162" customFormat="1" hidden="1" x14ac:dyDescent="0.2">
      <c r="A75" s="211"/>
      <c r="B75" s="212"/>
      <c r="C75" s="213"/>
      <c r="D75" s="159"/>
      <c r="E75" s="214"/>
      <c r="F75" s="160"/>
      <c r="G75" s="160"/>
      <c r="H75" s="158"/>
      <c r="I75" s="161"/>
    </row>
    <row r="76" spans="1:10" s="167" customFormat="1" hidden="1" x14ac:dyDescent="0.2">
      <c r="A76" s="215"/>
      <c r="B76" s="216"/>
      <c r="C76" s="217"/>
      <c r="D76" s="164"/>
      <c r="E76" s="218"/>
      <c r="F76" s="165"/>
      <c r="G76" s="165"/>
      <c r="H76" s="163"/>
      <c r="I76" s="166"/>
    </row>
    <row r="77" spans="1:10" s="167" customFormat="1" x14ac:dyDescent="0.2">
      <c r="A77" s="256" t="s">
        <v>122</v>
      </c>
      <c r="B77" s="257"/>
      <c r="C77" s="258"/>
      <c r="D77" s="259"/>
      <c r="E77" s="260"/>
      <c r="F77" s="165"/>
      <c r="G77" s="165"/>
      <c r="H77" s="163"/>
      <c r="I77" s="166"/>
    </row>
    <row r="78" spans="1:10" s="137" customFormat="1" x14ac:dyDescent="0.2">
      <c r="A78" s="200"/>
      <c r="B78" s="143"/>
      <c r="C78" s="144"/>
      <c r="D78" s="145"/>
      <c r="E78" s="189"/>
      <c r="F78" s="168"/>
      <c r="G78" s="168"/>
      <c r="H78" s="139"/>
      <c r="I78" s="142"/>
      <c r="J78" s="154"/>
    </row>
    <row r="79" spans="1:10" x14ac:dyDescent="0.2">
      <c r="A79" s="219" t="s">
        <v>123</v>
      </c>
      <c r="B79" s="220">
        <v>120</v>
      </c>
      <c r="C79" s="219" t="s">
        <v>89</v>
      </c>
      <c r="D79" s="283"/>
      <c r="E79" s="222">
        <f t="shared" ref="E79:E83" si="8">B79*D79</f>
        <v>0</v>
      </c>
    </row>
    <row r="80" spans="1:10" x14ac:dyDescent="0.2">
      <c r="A80" s="219" t="s">
        <v>124</v>
      </c>
      <c r="B80" s="220">
        <v>250</v>
      </c>
      <c r="C80" s="219" t="s">
        <v>89</v>
      </c>
      <c r="D80" s="283"/>
      <c r="E80" s="222">
        <f t="shared" si="8"/>
        <v>0</v>
      </c>
    </row>
    <row r="81" spans="1:10" x14ac:dyDescent="0.2">
      <c r="A81" s="219" t="s">
        <v>125</v>
      </c>
      <c r="B81" s="220">
        <v>50</v>
      </c>
      <c r="C81" s="219" t="s">
        <v>89</v>
      </c>
      <c r="D81" s="283"/>
      <c r="E81" s="222">
        <f t="shared" si="8"/>
        <v>0</v>
      </c>
    </row>
    <row r="82" spans="1:10" s="137" customFormat="1" x14ac:dyDescent="0.2">
      <c r="A82" s="219" t="s">
        <v>126</v>
      </c>
      <c r="B82" s="220">
        <v>50</v>
      </c>
      <c r="C82" s="219" t="s">
        <v>89</v>
      </c>
      <c r="D82" s="283"/>
      <c r="E82" s="222">
        <f t="shared" si="8"/>
        <v>0</v>
      </c>
      <c r="F82" s="141"/>
      <c r="G82" s="141"/>
      <c r="H82" s="139"/>
      <c r="I82" s="142"/>
      <c r="J82" s="154"/>
    </row>
    <row r="83" spans="1:10" x14ac:dyDescent="0.2">
      <c r="A83" s="223" t="s">
        <v>127</v>
      </c>
      <c r="B83" s="224">
        <v>50</v>
      </c>
      <c r="C83" s="223" t="s">
        <v>89</v>
      </c>
      <c r="D83" s="289"/>
      <c r="E83" s="222">
        <f t="shared" si="8"/>
        <v>0</v>
      </c>
    </row>
    <row r="84" spans="1:10" x14ac:dyDescent="0.2">
      <c r="A84" s="196"/>
      <c r="B84" s="187"/>
      <c r="C84" s="187"/>
      <c r="D84" s="188"/>
      <c r="E84" s="189"/>
    </row>
    <row r="85" spans="1:10" x14ac:dyDescent="0.2">
      <c r="A85" s="202"/>
      <c r="B85" s="187"/>
      <c r="C85" s="187"/>
      <c r="D85" s="188"/>
      <c r="E85" s="189"/>
      <c r="F85" s="169"/>
    </row>
    <row r="86" spans="1:10" x14ac:dyDescent="0.2">
      <c r="A86" s="241" t="s">
        <v>128</v>
      </c>
      <c r="B86" s="242"/>
      <c r="C86" s="242"/>
      <c r="D86" s="243"/>
      <c r="E86" s="261">
        <f>SUM(E19:E84)</f>
        <v>0</v>
      </c>
    </row>
  </sheetData>
  <sheetProtection algorithmName="SHA-512" hashValue="zJFd4noF/jWb2fCQj7Be4DUI7P5y+NlcmYAHp0TqoBycuqZJUpHVGYorSJPQNTtLLdyb94yzMBjsV4EcSko5bA==" saltValue="dFPHKO5HB6IYuBvzT1nkg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opLeftCell="A14" workbookViewId="0">
      <selection activeCell="D27" sqref="D27"/>
    </sheetView>
  </sheetViews>
  <sheetFormatPr defaultColWidth="0" defaultRowHeight="12.75" x14ac:dyDescent="0.2"/>
  <cols>
    <col min="1" max="1" width="46.42578125" style="132" customWidth="1"/>
    <col min="2" max="2" width="7.5703125" style="132" customWidth="1"/>
    <col min="3" max="3" width="4.140625" style="132" customWidth="1"/>
    <col min="4" max="4" width="9.85546875" style="133" customWidth="1"/>
    <col min="5" max="5" width="15.5703125" style="133" customWidth="1"/>
    <col min="6" max="6" width="15.5703125" style="134" customWidth="1"/>
    <col min="7" max="244" width="12.42578125" style="132" customWidth="1"/>
    <col min="245" max="16384" width="0" style="132" hidden="1"/>
  </cols>
  <sheetData>
    <row r="1" spans="1:10" x14ac:dyDescent="0.2">
      <c r="A1" s="180" t="s">
        <v>8</v>
      </c>
      <c r="B1" s="181"/>
      <c r="C1" s="182"/>
      <c r="D1" s="183"/>
      <c r="E1" s="184"/>
    </row>
    <row r="2" spans="1:10" x14ac:dyDescent="0.2">
      <c r="A2" s="185" t="s">
        <v>69</v>
      </c>
      <c r="B2" s="186"/>
      <c r="C2" s="187"/>
      <c r="D2" s="188"/>
      <c r="E2" s="189"/>
    </row>
    <row r="3" spans="1:10" x14ac:dyDescent="0.2">
      <c r="A3" s="185" t="s">
        <v>4</v>
      </c>
      <c r="B3" s="186"/>
      <c r="C3" s="187"/>
      <c r="D3" s="188"/>
      <c r="E3" s="189"/>
    </row>
    <row r="4" spans="1:10" x14ac:dyDescent="0.2">
      <c r="A4" s="190" t="s">
        <v>70</v>
      </c>
      <c r="B4" s="186"/>
      <c r="C4" s="187"/>
      <c r="D4" s="188"/>
      <c r="E4" s="189"/>
    </row>
    <row r="5" spans="1:10" x14ac:dyDescent="0.2">
      <c r="A5" s="281" t="s">
        <v>71</v>
      </c>
      <c r="B5" s="282"/>
      <c r="C5" s="245"/>
      <c r="D5" s="246"/>
      <c r="E5" s="235"/>
    </row>
    <row r="6" spans="1:10" x14ac:dyDescent="0.2">
      <c r="A6" s="185"/>
      <c r="B6" s="186"/>
      <c r="C6" s="187"/>
      <c r="D6" s="188"/>
      <c r="E6" s="189"/>
    </row>
    <row r="7" spans="1:10" s="136" customFormat="1" x14ac:dyDescent="0.2">
      <c r="A7" s="291" t="s">
        <v>72</v>
      </c>
      <c r="B7" s="277" t="s">
        <v>73</v>
      </c>
      <c r="C7" s="278" t="s">
        <v>74</v>
      </c>
      <c r="D7" s="279" t="s">
        <v>75</v>
      </c>
      <c r="E7" s="280" t="s">
        <v>76</v>
      </c>
      <c r="F7" s="135"/>
    </row>
    <row r="8" spans="1:10" s="136" customFormat="1" ht="11.25" x14ac:dyDescent="0.2">
      <c r="A8" s="191"/>
      <c r="B8" s="192"/>
      <c r="C8" s="193"/>
      <c r="D8" s="194"/>
      <c r="E8" s="195"/>
      <c r="F8" s="135"/>
    </row>
    <row r="9" spans="1:10" s="136" customFormat="1" x14ac:dyDescent="0.2">
      <c r="A9" s="241" t="s">
        <v>54</v>
      </c>
      <c r="B9" s="292"/>
      <c r="C9" s="293"/>
      <c r="D9" s="294"/>
      <c r="E9" s="295"/>
      <c r="F9" s="135"/>
    </row>
    <row r="10" spans="1:10" s="136" customFormat="1" x14ac:dyDescent="0.2">
      <c r="A10" s="197"/>
      <c r="B10" s="192"/>
      <c r="C10" s="193"/>
      <c r="D10" s="194"/>
      <c r="E10" s="195"/>
      <c r="F10" s="135"/>
    </row>
    <row r="11" spans="1:10" s="137" customFormat="1" x14ac:dyDescent="0.2">
      <c r="A11" s="219" t="s">
        <v>129</v>
      </c>
      <c r="B11" s="220">
        <v>7</v>
      </c>
      <c r="C11" s="219" t="s">
        <v>83</v>
      </c>
      <c r="D11" s="283"/>
      <c r="E11" s="222">
        <f t="shared" ref="E11:E28" si="0">B11*D11</f>
        <v>0</v>
      </c>
      <c r="F11" s="141">
        <v>210120421</v>
      </c>
      <c r="G11" s="154"/>
      <c r="H11" s="139"/>
      <c r="I11" s="142"/>
    </row>
    <row r="12" spans="1:10" s="137" customFormat="1" x14ac:dyDescent="0.2">
      <c r="A12" s="219" t="s">
        <v>130</v>
      </c>
      <c r="B12" s="220">
        <v>2</v>
      </c>
      <c r="C12" s="219" t="s">
        <v>83</v>
      </c>
      <c r="D12" s="283"/>
      <c r="E12" s="222">
        <f t="shared" si="0"/>
        <v>0</v>
      </c>
      <c r="F12" s="141">
        <v>210120823</v>
      </c>
      <c r="G12" s="154"/>
      <c r="H12" s="139"/>
      <c r="I12" s="142"/>
    </row>
    <row r="13" spans="1:10" s="136" customFormat="1" x14ac:dyDescent="0.2">
      <c r="A13" s="230" t="s">
        <v>131</v>
      </c>
      <c r="B13" s="230">
        <v>12</v>
      </c>
      <c r="C13" s="230" t="s">
        <v>83</v>
      </c>
      <c r="D13" s="283"/>
      <c r="E13" s="222">
        <f t="shared" si="0"/>
        <v>0</v>
      </c>
      <c r="F13" s="141">
        <v>210201516</v>
      </c>
    </row>
    <row r="14" spans="1:10" x14ac:dyDescent="0.2">
      <c r="A14" s="219" t="s">
        <v>101</v>
      </c>
      <c r="B14" s="220">
        <v>1</v>
      </c>
      <c r="C14" s="219" t="s">
        <v>83</v>
      </c>
      <c r="D14" s="283"/>
      <c r="E14" s="222">
        <f t="shared" si="0"/>
        <v>0</v>
      </c>
      <c r="F14" s="141" t="s">
        <v>132</v>
      </c>
    </row>
    <row r="15" spans="1:10" x14ac:dyDescent="0.2">
      <c r="A15" s="219" t="s">
        <v>102</v>
      </c>
      <c r="B15" s="220">
        <v>2</v>
      </c>
      <c r="C15" s="219" t="s">
        <v>83</v>
      </c>
      <c r="D15" s="283"/>
      <c r="E15" s="222">
        <f t="shared" si="0"/>
        <v>0</v>
      </c>
      <c r="F15" s="141" t="s">
        <v>133</v>
      </c>
    </row>
    <row r="16" spans="1:10" s="137" customFormat="1" x14ac:dyDescent="0.2">
      <c r="A16" s="219" t="s">
        <v>103</v>
      </c>
      <c r="B16" s="220">
        <v>2</v>
      </c>
      <c r="C16" s="219" t="s">
        <v>83</v>
      </c>
      <c r="D16" s="283"/>
      <c r="E16" s="222">
        <f t="shared" si="0"/>
        <v>0</v>
      </c>
      <c r="F16" s="141" t="s">
        <v>134</v>
      </c>
      <c r="G16" s="141"/>
      <c r="H16" s="139"/>
      <c r="I16" s="142"/>
      <c r="J16" s="153"/>
    </row>
    <row r="17" spans="1:11" s="137" customFormat="1" x14ac:dyDescent="0.2">
      <c r="A17" s="200"/>
      <c r="B17" s="143"/>
      <c r="C17" s="144"/>
      <c r="D17" s="145"/>
      <c r="E17" s="189"/>
      <c r="F17" s="154"/>
      <c r="G17" s="154"/>
      <c r="H17" s="139"/>
      <c r="I17" s="155"/>
    </row>
    <row r="18" spans="1:11" s="137" customFormat="1" x14ac:dyDescent="0.2">
      <c r="A18" s="219" t="s">
        <v>104</v>
      </c>
      <c r="B18" s="220">
        <v>22</v>
      </c>
      <c r="C18" s="219" t="s">
        <v>83</v>
      </c>
      <c r="D18" s="283"/>
      <c r="E18" s="222">
        <f t="shared" si="0"/>
        <v>0</v>
      </c>
      <c r="F18" s="141" t="s">
        <v>135</v>
      </c>
      <c r="G18" s="154"/>
      <c r="H18" s="139"/>
      <c r="I18" s="155"/>
    </row>
    <row r="19" spans="1:11" s="137" customFormat="1" x14ac:dyDescent="0.2">
      <c r="A19" s="219" t="s">
        <v>106</v>
      </c>
      <c r="B19" s="220">
        <v>6</v>
      </c>
      <c r="C19" s="219" t="s">
        <v>83</v>
      </c>
      <c r="D19" s="283"/>
      <c r="E19" s="222">
        <f t="shared" si="0"/>
        <v>0</v>
      </c>
      <c r="F19" s="154"/>
      <c r="G19" s="154"/>
      <c r="H19" s="139"/>
      <c r="I19" s="155"/>
    </row>
    <row r="20" spans="1:11" s="137" customFormat="1" x14ac:dyDescent="0.2">
      <c r="A20" s="202"/>
      <c r="B20" s="203"/>
      <c r="C20" s="204"/>
      <c r="D20" s="145"/>
      <c r="E20" s="199"/>
      <c r="F20" s="154"/>
      <c r="G20" s="154"/>
      <c r="H20" s="139"/>
      <c r="I20" s="155"/>
    </row>
    <row r="21" spans="1:11" s="137" customFormat="1" x14ac:dyDescent="0.2">
      <c r="A21" s="219" t="s">
        <v>110</v>
      </c>
      <c r="B21" s="220">
        <v>30</v>
      </c>
      <c r="C21" s="219" t="s">
        <v>83</v>
      </c>
      <c r="D21" s="283"/>
      <c r="E21" s="222">
        <f t="shared" si="0"/>
        <v>0</v>
      </c>
      <c r="F21" s="141" t="s">
        <v>136</v>
      </c>
      <c r="H21" s="139"/>
      <c r="J21" s="140"/>
      <c r="K21" s="139"/>
    </row>
    <row r="22" spans="1:11" s="137" customFormat="1" x14ac:dyDescent="0.2">
      <c r="A22" s="219" t="s">
        <v>111</v>
      </c>
      <c r="B22" s="220">
        <v>10</v>
      </c>
      <c r="C22" s="219" t="s">
        <v>83</v>
      </c>
      <c r="D22" s="283"/>
      <c r="E22" s="222">
        <f t="shared" si="0"/>
        <v>0</v>
      </c>
      <c r="F22" s="154"/>
      <c r="H22" s="139"/>
      <c r="I22" s="148"/>
      <c r="J22" s="149"/>
      <c r="K22" s="148"/>
    </row>
    <row r="23" spans="1:11" s="137" customFormat="1" x14ac:dyDescent="0.2">
      <c r="A23" s="219" t="s">
        <v>112</v>
      </c>
      <c r="B23" s="220">
        <v>2</v>
      </c>
      <c r="C23" s="219" t="s">
        <v>83</v>
      </c>
      <c r="D23" s="283"/>
      <c r="E23" s="222">
        <f t="shared" si="0"/>
        <v>0</v>
      </c>
      <c r="F23" s="141" t="s">
        <v>137</v>
      </c>
      <c r="H23" s="139"/>
      <c r="I23" s="139"/>
      <c r="J23" s="140"/>
      <c r="K23" s="144"/>
    </row>
    <row r="24" spans="1:11" s="137" customFormat="1" x14ac:dyDescent="0.2">
      <c r="A24" s="200"/>
      <c r="B24" s="203"/>
      <c r="C24" s="206"/>
      <c r="D24" s="145"/>
      <c r="E24" s="189"/>
      <c r="F24" s="154"/>
      <c r="H24" s="139"/>
      <c r="I24" s="148"/>
      <c r="J24" s="149"/>
      <c r="K24" s="148"/>
    </row>
    <row r="25" spans="1:11" s="137" customFormat="1" x14ac:dyDescent="0.2">
      <c r="A25" s="219" t="s">
        <v>113</v>
      </c>
      <c r="B25" s="220">
        <v>20</v>
      </c>
      <c r="C25" s="219" t="s">
        <v>89</v>
      </c>
      <c r="D25" s="283"/>
      <c r="E25" s="222">
        <f t="shared" si="0"/>
        <v>0</v>
      </c>
      <c r="F25" s="141" t="s">
        <v>138</v>
      </c>
      <c r="G25" s="154"/>
      <c r="H25" s="139"/>
      <c r="I25" s="148"/>
      <c r="J25" s="149"/>
      <c r="K25" s="148"/>
    </row>
    <row r="26" spans="1:11" s="137" customFormat="1" x14ac:dyDescent="0.2">
      <c r="A26" s="201"/>
      <c r="B26" s="203"/>
      <c r="C26" s="207"/>
      <c r="D26" s="145"/>
      <c r="E26" s="189"/>
      <c r="F26" s="154"/>
      <c r="G26" s="154"/>
      <c r="H26" s="139"/>
      <c r="I26" s="139"/>
      <c r="J26" s="149"/>
      <c r="K26" s="157"/>
    </row>
    <row r="27" spans="1:11" ht="25.5" x14ac:dyDescent="0.2">
      <c r="A27" s="238" t="s">
        <v>114</v>
      </c>
      <c r="B27" s="220">
        <v>1</v>
      </c>
      <c r="C27" s="230" t="s">
        <v>83</v>
      </c>
      <c r="D27" s="283"/>
      <c r="E27" s="222">
        <f t="shared" si="0"/>
        <v>0</v>
      </c>
      <c r="F27" s="141">
        <v>210020911</v>
      </c>
    </row>
    <row r="28" spans="1:11" x14ac:dyDescent="0.2">
      <c r="A28" s="236" t="s">
        <v>139</v>
      </c>
      <c r="B28" s="220">
        <v>20</v>
      </c>
      <c r="C28" s="219" t="s">
        <v>89</v>
      </c>
      <c r="D28" s="283"/>
      <c r="E28" s="222">
        <f t="shared" si="0"/>
        <v>0</v>
      </c>
      <c r="F28" s="141">
        <v>210020308</v>
      </c>
    </row>
    <row r="29" spans="1:11" s="137" customFormat="1" x14ac:dyDescent="0.2">
      <c r="A29" s="201"/>
      <c r="B29" s="203"/>
      <c r="C29" s="207"/>
      <c r="D29" s="145"/>
      <c r="E29" s="189"/>
      <c r="F29" s="154"/>
      <c r="G29" s="154"/>
      <c r="H29" s="139"/>
      <c r="I29" s="142"/>
    </row>
    <row r="30" spans="1:11" s="137" customFormat="1" x14ac:dyDescent="0.2">
      <c r="A30" s="225" t="s">
        <v>119</v>
      </c>
      <c r="B30" s="226"/>
      <c r="C30" s="227"/>
      <c r="D30" s="228"/>
      <c r="E30" s="229"/>
      <c r="F30" s="154"/>
      <c r="G30" s="154"/>
      <c r="H30" s="139"/>
      <c r="I30" s="142"/>
      <c r="J30" s="155"/>
    </row>
    <row r="31" spans="1:11" s="137" customFormat="1" x14ac:dyDescent="0.2">
      <c r="A31" s="230" t="s">
        <v>120</v>
      </c>
      <c r="B31" s="220">
        <v>30</v>
      </c>
      <c r="C31" s="219" t="s">
        <v>89</v>
      </c>
      <c r="D31" s="283"/>
      <c r="E31" s="222">
        <f t="shared" ref="E31:E40" si="1">B31*D31</f>
        <v>0</v>
      </c>
      <c r="F31" s="141" t="s">
        <v>140</v>
      </c>
      <c r="G31" s="154"/>
      <c r="H31" s="139"/>
      <c r="I31" s="139"/>
      <c r="J31" s="140"/>
      <c r="K31" s="139"/>
    </row>
    <row r="32" spans="1:11" s="137" customFormat="1" x14ac:dyDescent="0.2">
      <c r="A32" s="230" t="s">
        <v>121</v>
      </c>
      <c r="B32" s="220">
        <v>20</v>
      </c>
      <c r="C32" s="219" t="s">
        <v>83</v>
      </c>
      <c r="D32" s="283"/>
      <c r="E32" s="222">
        <f t="shared" si="1"/>
        <v>0</v>
      </c>
      <c r="F32" s="141" t="s">
        <v>141</v>
      </c>
      <c r="G32" s="154"/>
      <c r="H32" s="139"/>
      <c r="I32" s="139"/>
      <c r="J32" s="140"/>
      <c r="K32" s="139"/>
    </row>
    <row r="33" spans="1:16" s="137" customFormat="1" x14ac:dyDescent="0.2">
      <c r="A33" s="219" t="s">
        <v>142</v>
      </c>
      <c r="B33" s="220">
        <v>10</v>
      </c>
      <c r="C33" s="219" t="s">
        <v>89</v>
      </c>
      <c r="D33" s="283"/>
      <c r="E33" s="222">
        <f t="shared" si="1"/>
        <v>0</v>
      </c>
      <c r="F33" s="141" t="s">
        <v>143</v>
      </c>
      <c r="G33" s="154"/>
      <c r="H33" s="139"/>
      <c r="I33" s="139"/>
      <c r="J33" s="140"/>
      <c r="K33" s="139"/>
    </row>
    <row r="34" spans="1:16" s="137" customFormat="1" x14ac:dyDescent="0.2">
      <c r="A34" s="219" t="s">
        <v>123</v>
      </c>
      <c r="B34" s="220">
        <v>120</v>
      </c>
      <c r="C34" s="219" t="s">
        <v>89</v>
      </c>
      <c r="D34" s="283"/>
      <c r="E34" s="222">
        <f t="shared" si="1"/>
        <v>0</v>
      </c>
      <c r="F34" s="141" t="s">
        <v>144</v>
      </c>
      <c r="G34" s="154"/>
      <c r="H34" s="139"/>
      <c r="I34" s="142"/>
      <c r="J34" s="170"/>
      <c r="K34" s="171"/>
      <c r="P34" s="172"/>
    </row>
    <row r="35" spans="1:16" s="137" customFormat="1" x14ac:dyDescent="0.2">
      <c r="A35" s="219" t="s">
        <v>124</v>
      </c>
      <c r="B35" s="220">
        <v>250</v>
      </c>
      <c r="C35" s="219" t="s">
        <v>89</v>
      </c>
      <c r="D35" s="283"/>
      <c r="E35" s="222">
        <f t="shared" si="1"/>
        <v>0</v>
      </c>
      <c r="F35" s="141" t="s">
        <v>145</v>
      </c>
      <c r="G35" s="154"/>
      <c r="H35" s="139"/>
      <c r="I35" s="142"/>
      <c r="J35" s="170"/>
      <c r="K35" s="171"/>
      <c r="P35" s="172"/>
    </row>
    <row r="36" spans="1:16" s="178" customFormat="1" x14ac:dyDescent="0.2">
      <c r="A36" s="219" t="s">
        <v>125</v>
      </c>
      <c r="B36" s="220">
        <v>50</v>
      </c>
      <c r="C36" s="219" t="s">
        <v>89</v>
      </c>
      <c r="D36" s="283"/>
      <c r="E36" s="222">
        <f t="shared" si="1"/>
        <v>0</v>
      </c>
      <c r="F36" s="141" t="s">
        <v>146</v>
      </c>
      <c r="G36" s="173"/>
      <c r="H36" s="174"/>
      <c r="I36" s="175"/>
      <c r="J36" s="176"/>
      <c r="K36" s="177"/>
      <c r="P36" s="179"/>
    </row>
    <row r="37" spans="1:16" s="137" customFormat="1" x14ac:dyDescent="0.2">
      <c r="A37" s="219" t="s">
        <v>147</v>
      </c>
      <c r="B37" s="220">
        <v>50</v>
      </c>
      <c r="C37" s="219" t="s">
        <v>89</v>
      </c>
      <c r="D37" s="283"/>
      <c r="E37" s="222">
        <f t="shared" si="1"/>
        <v>0</v>
      </c>
      <c r="F37" s="141" t="s">
        <v>148</v>
      </c>
      <c r="G37" s="154"/>
      <c r="H37" s="139"/>
      <c r="I37" s="142"/>
      <c r="J37" s="170"/>
      <c r="K37" s="171"/>
      <c r="P37" s="172"/>
    </row>
    <row r="38" spans="1:16" x14ac:dyDescent="0.2">
      <c r="A38" s="219" t="s">
        <v>127</v>
      </c>
      <c r="B38" s="220">
        <v>50</v>
      </c>
      <c r="C38" s="219" t="s">
        <v>89</v>
      </c>
      <c r="D38" s="283"/>
      <c r="E38" s="222">
        <f t="shared" si="1"/>
        <v>0</v>
      </c>
      <c r="F38" s="141" t="s">
        <v>149</v>
      </c>
    </row>
    <row r="39" spans="1:16" x14ac:dyDescent="0.2">
      <c r="A39" s="219" t="s">
        <v>150</v>
      </c>
      <c r="B39" s="220">
        <v>8</v>
      </c>
      <c r="C39" s="219" t="s">
        <v>83</v>
      </c>
      <c r="D39" s="305"/>
      <c r="E39" s="296">
        <f t="shared" si="1"/>
        <v>0</v>
      </c>
      <c r="F39" s="141" t="s">
        <v>151</v>
      </c>
    </row>
    <row r="40" spans="1:16" x14ac:dyDescent="0.2">
      <c r="A40" s="219" t="s">
        <v>152</v>
      </c>
      <c r="B40" s="220">
        <v>5</v>
      </c>
      <c r="C40" s="219" t="s">
        <v>83</v>
      </c>
      <c r="D40" s="305"/>
      <c r="E40" s="296">
        <f t="shared" si="1"/>
        <v>0</v>
      </c>
      <c r="F40" s="141" t="s">
        <v>153</v>
      </c>
    </row>
    <row r="41" spans="1:16" x14ac:dyDescent="0.2">
      <c r="A41" s="201"/>
      <c r="B41" s="143"/>
      <c r="C41" s="146"/>
      <c r="D41" s="145"/>
      <c r="E41" s="189"/>
      <c r="F41" s="141"/>
    </row>
    <row r="42" spans="1:16" x14ac:dyDescent="0.2">
      <c r="A42" s="297" t="s">
        <v>154</v>
      </c>
      <c r="B42" s="257"/>
      <c r="C42" s="298"/>
      <c r="D42" s="299"/>
      <c r="E42" s="244"/>
      <c r="F42" s="141"/>
    </row>
    <row r="43" spans="1:16" x14ac:dyDescent="0.2">
      <c r="A43" s="300" t="s">
        <v>155</v>
      </c>
      <c r="B43" s="301">
        <v>2</v>
      </c>
      <c r="C43" s="300" t="s">
        <v>156</v>
      </c>
      <c r="D43" s="289"/>
      <c r="E43" s="296">
        <f t="shared" ref="E43:E51" si="2">B43*D43</f>
        <v>0</v>
      </c>
      <c r="F43" s="141"/>
    </row>
    <row r="44" spans="1:16" x14ac:dyDescent="0.2">
      <c r="A44" s="300" t="s">
        <v>157</v>
      </c>
      <c r="B44" s="301">
        <v>20</v>
      </c>
      <c r="C44" s="300" t="s">
        <v>156</v>
      </c>
      <c r="D44" s="289"/>
      <c r="E44" s="296">
        <f t="shared" si="2"/>
        <v>0</v>
      </c>
      <c r="F44" s="141"/>
    </row>
    <row r="45" spans="1:16" ht="25.5" x14ac:dyDescent="0.2">
      <c r="A45" s="302" t="s">
        <v>158</v>
      </c>
      <c r="B45" s="301">
        <v>20</v>
      </c>
      <c r="C45" s="300" t="s">
        <v>156</v>
      </c>
      <c r="D45" s="289"/>
      <c r="E45" s="296">
        <f t="shared" si="2"/>
        <v>0</v>
      </c>
      <c r="F45" s="141"/>
    </row>
    <row r="46" spans="1:16" ht="25.5" x14ac:dyDescent="0.2">
      <c r="A46" s="302" t="s">
        <v>159</v>
      </c>
      <c r="B46" s="303">
        <v>20</v>
      </c>
      <c r="C46" s="302" t="s">
        <v>156</v>
      </c>
      <c r="D46" s="304"/>
      <c r="E46" s="296">
        <f t="shared" si="2"/>
        <v>0</v>
      </c>
      <c r="F46" s="141"/>
    </row>
    <row r="47" spans="1:16" x14ac:dyDescent="0.2">
      <c r="A47" s="302" t="s">
        <v>160</v>
      </c>
      <c r="B47" s="303">
        <v>20</v>
      </c>
      <c r="C47" s="302" t="s">
        <v>156</v>
      </c>
      <c r="D47" s="304"/>
      <c r="E47" s="296">
        <f t="shared" si="2"/>
        <v>0</v>
      </c>
      <c r="F47" s="141"/>
    </row>
    <row r="48" spans="1:16" x14ac:dyDescent="0.2">
      <c r="A48" s="302" t="s">
        <v>161</v>
      </c>
      <c r="B48" s="303">
        <v>10</v>
      </c>
      <c r="C48" s="302" t="s">
        <v>156</v>
      </c>
      <c r="D48" s="304"/>
      <c r="E48" s="296">
        <f t="shared" si="2"/>
        <v>0</v>
      </c>
      <c r="F48" s="141"/>
    </row>
    <row r="49" spans="1:6" ht="25.5" x14ac:dyDescent="0.2">
      <c r="A49" s="302" t="s">
        <v>162</v>
      </c>
      <c r="B49" s="303">
        <v>30</v>
      </c>
      <c r="C49" s="302" t="s">
        <v>156</v>
      </c>
      <c r="D49" s="304"/>
      <c r="E49" s="296">
        <f t="shared" si="2"/>
        <v>0</v>
      </c>
      <c r="F49" s="141"/>
    </row>
    <row r="50" spans="1:6" x14ac:dyDescent="0.2">
      <c r="A50" s="300" t="s">
        <v>163</v>
      </c>
      <c r="B50" s="301">
        <v>10</v>
      </c>
      <c r="C50" s="300" t="s">
        <v>156</v>
      </c>
      <c r="D50" s="289"/>
      <c r="E50" s="296">
        <f t="shared" si="2"/>
        <v>0</v>
      </c>
      <c r="F50" s="141"/>
    </row>
    <row r="51" spans="1:6" x14ac:dyDescent="0.2">
      <c r="A51" s="300" t="s">
        <v>164</v>
      </c>
      <c r="B51" s="301">
        <v>1</v>
      </c>
      <c r="C51" s="300" t="s">
        <v>165</v>
      </c>
      <c r="D51" s="289"/>
      <c r="E51" s="296">
        <f t="shared" si="2"/>
        <v>0</v>
      </c>
      <c r="F51" s="141"/>
    </row>
    <row r="52" spans="1:6" x14ac:dyDescent="0.2">
      <c r="A52" s="201"/>
      <c r="B52" s="143"/>
      <c r="C52" s="146"/>
      <c r="D52" s="145"/>
      <c r="E52" s="189"/>
      <c r="F52" s="141"/>
    </row>
    <row r="53" spans="1:6" x14ac:dyDescent="0.2">
      <c r="A53" s="241" t="s">
        <v>166</v>
      </c>
      <c r="B53" s="242"/>
      <c r="C53" s="242"/>
      <c r="D53" s="243"/>
      <c r="E53" s="261">
        <f>SUM(E11:E51)</f>
        <v>0</v>
      </c>
    </row>
    <row r="57" spans="1:6" x14ac:dyDescent="0.2">
      <c r="D57" s="132"/>
    </row>
    <row r="58" spans="1:6" x14ac:dyDescent="0.2">
      <c r="D58" s="132"/>
    </row>
    <row r="59" spans="1:6" x14ac:dyDescent="0.2">
      <c r="D59" s="132"/>
    </row>
    <row r="60" spans="1:6" x14ac:dyDescent="0.2">
      <c r="D60" s="132"/>
    </row>
    <row r="61" spans="1:6" x14ac:dyDescent="0.2">
      <c r="D61" s="132"/>
    </row>
    <row r="62" spans="1:6" x14ac:dyDescent="0.2">
      <c r="D62" s="132"/>
    </row>
    <row r="63" spans="1:6" x14ac:dyDescent="0.2">
      <c r="D63" s="132"/>
    </row>
    <row r="64" spans="1:6" x14ac:dyDescent="0.2">
      <c r="D64" s="132"/>
    </row>
  </sheetData>
  <sheetProtection algorithmName="SHA-512" hashValue="E04/gEf4BTu4f25Hc1PvzZRP3R7Bgm2UJlSF/HzUvayaxzWjnP06EKVAeaR1j364uO5VJnqXMwTKIP28uhXRqQ==" saltValue="6pd+RCbnHnsSALUILJCR1g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Krycí list</vt:lpstr>
      <vt:lpstr>Rekapitulace</vt:lpstr>
      <vt:lpstr>ELE</vt:lpstr>
      <vt:lpstr>Montáž</vt:lpstr>
      <vt:lpstr>Rekapitulace!Dodavka</vt:lpstr>
      <vt:lpstr>HSV</vt:lpstr>
      <vt:lpstr>Rekapitulace!Mont</vt:lpstr>
      <vt:lpstr>PSV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2021-09-08T09:08:30Z</dcterms:modified>
</cp:coreProperties>
</file>